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9416" windowHeight="7956" tabRatio="932" activeTab="0"/>
  </bookViews>
  <sheets>
    <sheet name="ANKIETA" sheetId="1" r:id="rId1"/>
    <sheet name="BUDYNKI I BUDOWLE" sheetId="2" r:id="rId2"/>
    <sheet name="DROGI I SIECI" sheetId="3" r:id="rId3"/>
    <sheet name="ŚRODKI TRWAŁE" sheetId="4" r:id="rId4"/>
    <sheet name="ELEKTRONIKA" sheetId="5" r:id="rId5"/>
    <sheet name="GOTÓWKA" sheetId="6" r:id="rId6"/>
    <sheet name="FOTOWOLTAIKA" sheetId="7" r:id="rId7"/>
    <sheet name="MASZYNY, URZĄDZENIA" sheetId="8" r:id="rId8"/>
    <sheet name="NNW OSP" sheetId="9" r:id="rId9"/>
    <sheet name="SU ŁĄCZNIE" sheetId="10" r:id="rId10"/>
    <sheet name="POJAZDY" sheetId="11" r:id="rId11"/>
  </sheets>
  <externalReferences>
    <externalReference r:id="rId14"/>
  </externalReferences>
  <definedNames>
    <definedName name="SłownikZU2017">#REF!</definedName>
  </definedNames>
  <calcPr fullCalcOnLoad="1"/>
</workbook>
</file>

<file path=xl/comments1.xml><?xml version="1.0" encoding="utf-8"?>
<comments xmlns="http://schemas.openxmlformats.org/spreadsheetml/2006/main">
  <authors>
    <author>uzytkownik</author>
  </authors>
  <commentList>
    <comment ref="J20" authorId="0">
      <text>
        <r>
          <rPr>
            <b/>
            <sz val="9"/>
            <rFont val="Tahoma"/>
            <family val="2"/>
          </rPr>
          <t>uzytkownik:</t>
        </r>
        <r>
          <rPr>
            <sz val="9"/>
            <rFont val="Tahoma"/>
            <family val="2"/>
          </rPr>
          <t xml:space="preserve">
w żłobku nie ma nauczycieli, są tylko pracownicy
K.P.</t>
        </r>
      </text>
    </comment>
  </commentList>
</comments>
</file>

<file path=xl/sharedStrings.xml><?xml version="1.0" encoding="utf-8"?>
<sst xmlns="http://schemas.openxmlformats.org/spreadsheetml/2006/main" count="2203" uniqueCount="1081">
  <si>
    <t>okratowanie okien</t>
  </si>
  <si>
    <t>Jadachy</t>
  </si>
  <si>
    <t>pustak</t>
  </si>
  <si>
    <t>betonowy</t>
  </si>
  <si>
    <t>drewniany, pokryty blachą</t>
  </si>
  <si>
    <t>Garaż blaszany - ul. Reja</t>
  </si>
  <si>
    <t>Nowa Dęba ul. Reja</t>
  </si>
  <si>
    <t>blacha</t>
  </si>
  <si>
    <t>Budynek dworca autobusowego w Nowej Dębie</t>
  </si>
  <si>
    <t>Tak</t>
  </si>
  <si>
    <t>1 hydrant wewnętrzny, 2 gaśnice proszkowe, monitoring (2 kamery w środku budynku)</t>
  </si>
  <si>
    <t>stropodach -płyty żelbetonowe, pokryty papą, okryte okładziną aluminiową</t>
  </si>
  <si>
    <t>BEZPIECZEŃSTWO PUBLICZNE</t>
  </si>
  <si>
    <t>Budynek Remizy - Alfredówka</t>
  </si>
  <si>
    <t>Remiza OSP</t>
  </si>
  <si>
    <t>4 gaśnice proszkowe GP6, drzwi stalowe zamykane na 2 zamki (1 zamek typu Łukcznik,  zamek kłudkowy typu Łucznik), w drzwiach stalowe rygle</t>
  </si>
  <si>
    <t>Alfredówka</t>
  </si>
  <si>
    <t>1 z poddaszem użytkowym</t>
  </si>
  <si>
    <t>2.</t>
  </si>
  <si>
    <t>Budynek Remizy - dz. Dęba</t>
  </si>
  <si>
    <t>4 gaśnice proszkowe GP6, drzwi stalowe zamykane na 2 zamki (1 zamek typu Łukcznik,  zamek kłudkowy typu Łucznik), w drzwiach stalowe rygle, alarm antywłamoaniowy z czujkami ruchu</t>
  </si>
  <si>
    <t>Nowa Dęba, os. Dęba</t>
  </si>
  <si>
    <t>drewniany</t>
  </si>
  <si>
    <t>Budynek Remizy - Jadachy</t>
  </si>
  <si>
    <t>Budynek Remizy - Rozalin</t>
  </si>
  <si>
    <t>Rozalin</t>
  </si>
  <si>
    <t>stropodach pokryty papą</t>
  </si>
  <si>
    <t>Wejskie Centrum Kultury -Rozalin</t>
  </si>
  <si>
    <t>w części SOK</t>
  </si>
  <si>
    <t>Samorządowy Ośrodek Kultury Nowa Dęba</t>
  </si>
  <si>
    <t>Instrukcja przeciwpożarowa zgodna z przepisami i sprawdzona przez inspektora BPH, zgodne z przepisami i instrukcją oznakowanie i zabezpieczenie w środki gaśnicze. Oświetlenie wokół budynku.</t>
  </si>
  <si>
    <t>kultura@nowadeba.pl</t>
  </si>
  <si>
    <t>Plac Majora Jana Gryczmana</t>
  </si>
  <si>
    <t>Teren "Koziołka Matołka"</t>
  </si>
  <si>
    <t>Teren wokół SOK w Nowej Dębie</t>
  </si>
  <si>
    <t>Budynek socjalno-szatniowy w Tarnowskiej Woli</t>
  </si>
  <si>
    <t>Budynek użytności publicznej -szatnia</t>
  </si>
  <si>
    <t>systemowy moduł kontynerowy (wielka płyta)</t>
  </si>
  <si>
    <t>konstrukcja stalowa, pokryty blachą</t>
  </si>
  <si>
    <t>Plac im.mjr Gryczmana, teren wokół SOK i "Koziołka Matołka" w Nowej Dębie</t>
  </si>
  <si>
    <t xml:space="preserve">Rekreacja </t>
  </si>
  <si>
    <t>monitoring</t>
  </si>
  <si>
    <t>Budynek Remizy - Poręby Dębskie</t>
  </si>
  <si>
    <t>Nowa Dęba, os. Poręby Dębskie</t>
  </si>
  <si>
    <t>2 boksy garażowe, świetlica, pomieszczenie socjalne, sanitariat, pomieszczenie administracyjne</t>
  </si>
  <si>
    <t>Budynek Remizy - Chmielów</t>
  </si>
  <si>
    <t>Remiza OSP,  Bibloteka,   Poczta Polska-dzierżawa</t>
  </si>
  <si>
    <t>4 gaśnice proszkowe GP6, drzwi stalowe zamykane na 2 zamki (1 zamek typu Łukcznik,  zamek kłudkowy typu Łucznik), w drzwiach stalowe rygle, alarm antywłamoaniowy z czujkami ruchu, 1 hydrant wewnętrzny</t>
  </si>
  <si>
    <t>Chmielów</t>
  </si>
  <si>
    <t>murowany -cegła</t>
  </si>
  <si>
    <t>Wiejskie Centrum Kultury Chmielów w budynku OSP</t>
  </si>
  <si>
    <t>Budynek użyteczności publicznej - Kultura</t>
  </si>
  <si>
    <t>Budynek Remizy - Tarnowska Wola</t>
  </si>
  <si>
    <t>Tarnowska Wola</t>
  </si>
  <si>
    <t>garaż, świetlica, sanitariat, suszarnia węży</t>
  </si>
  <si>
    <t>Budynek Remizy Cygany</t>
  </si>
  <si>
    <t>Cygany</t>
  </si>
  <si>
    <t>bloczki silikatowe i gazobetonowe</t>
  </si>
  <si>
    <t>żelbetowy i betonowy</t>
  </si>
  <si>
    <t>Centrum Kultury Lasowiackiej w Cyganach</t>
  </si>
  <si>
    <t>Budynek użyteczności publicznej -Kultura</t>
  </si>
  <si>
    <t>DOM KULTURY</t>
  </si>
  <si>
    <t>Budynek Dom Ludowy -
Tarnowska Wola</t>
  </si>
  <si>
    <t>1 hydrant wewnętrzny</t>
  </si>
  <si>
    <t>cegła</t>
  </si>
  <si>
    <t>OŚRODEK SPORTU I REKREACJI - OBIEKTY INŻ.. LĄDOWEJ</t>
  </si>
  <si>
    <t>Kryta pływalnia w ramach RCRekreacji i Rehabilitacji w Nowej Dębie</t>
  </si>
  <si>
    <t>Budynek użyteczności publicznej -Basen</t>
  </si>
  <si>
    <t>klapa dymna, gaśnice proszkowe, 2 zewnętrzne hydranty, hydrant wewnętrzny, oświetlenie, alarm, czyjnik rychu, umowa podpisana z agencją ochrony</t>
  </si>
  <si>
    <t>Nowa Dęba ul. Kościuszki 14</t>
  </si>
  <si>
    <t>konstrukcja stalowa, pokryta blachą</t>
  </si>
  <si>
    <t>Boisko sportowe w Jadachach</t>
  </si>
  <si>
    <t>Obiekt użyteczności publicznej -boisko</t>
  </si>
  <si>
    <t>OŚRODKI REKREACJI - OBIEKTY</t>
  </si>
  <si>
    <t>Plac zabaw w Jadachach</t>
  </si>
  <si>
    <t>Plac zabaw</t>
  </si>
  <si>
    <t>Zagospodarowanie terenu wsi Alfredówka (Plac zabaw)</t>
  </si>
  <si>
    <t>Budynek MGOPS</t>
  </si>
  <si>
    <t>Budynek MGOPS wraz z ogrodzeniem ul. M.Reja 3</t>
  </si>
  <si>
    <t>Budynek użytkowy</t>
  </si>
  <si>
    <t xml:space="preserve">4 gaśnice proszkowe - 4 kg,1 gaśnica UGS-2X- do urzadzeń elektrycznych, alarm atykradzieżowy, czujnik ruchu - 15 szt. - Agencja ochrony automatyczne powiadomienie, Straż pożarna - 2km, 2 zamki w drzwiach wejściowych. </t>
  </si>
  <si>
    <t>Nowa Dęba ul. M. Reja 3</t>
  </si>
  <si>
    <t>TAK/w części</t>
  </si>
  <si>
    <t>kontrukcja betonowa-pokrycie papa</t>
  </si>
  <si>
    <t>budynek szkolny</t>
  </si>
  <si>
    <t>tak</t>
  </si>
  <si>
    <t>gaśnice proszkowe - 9 szt, hydranty wewnetrzne - 2 szt., 5 drzwi wejściowych z 2 zamkami (razem 10 zamków), 3 okratowane okna na pietrze w Sali komputerowej, 2 km do jednostko OSP w Chmielowie</t>
  </si>
  <si>
    <t>39-442 Chmielów 394</t>
  </si>
  <si>
    <t>dwie</t>
  </si>
  <si>
    <t>częściowo podpiwniczony</t>
  </si>
  <si>
    <t>nie</t>
  </si>
  <si>
    <t>cegła pełna</t>
  </si>
  <si>
    <t>kleina na belkach stalowych</t>
  </si>
  <si>
    <t>drewniany pokryty blachą stalową</t>
  </si>
  <si>
    <t>boisko wielofunkcyjne</t>
  </si>
  <si>
    <t>boisko sportowe</t>
  </si>
  <si>
    <t xml:space="preserve">                                                                                                                            </t>
  </si>
  <si>
    <t>Budynek szkolny</t>
  </si>
  <si>
    <t>oświatowy</t>
  </si>
  <si>
    <t>13 szt. gaśnic proszkowych, 7 szt. hydrantów wewnętrznych z wężami gaśniczymi, 1 hydrant zewnętrzny, 4 okna okratowane na parterze budynku, monitoring zewnętrzny i wewnętrzny (10 kamer), 5 szt. drzwi wejściowych po 2 zamki w drzwiach, odległość do 2 najbl</t>
  </si>
  <si>
    <t>Nowa Dęba  ul. B. Zybury 4</t>
  </si>
  <si>
    <t>Nie</t>
  </si>
  <si>
    <t>cegła 12 cm + styropian lub wełna mineralna 4 cm + pustak max 29 cm</t>
  </si>
  <si>
    <t>stropy Akermana o wys. 24 cm(20 cm pustak + 4 cm płytka) W poziomie stropów wieńce żelbetowe</t>
  </si>
  <si>
    <t>Więźba dachowa drewniana, pokrycie dachu stanowi blacha ocynkowana, płaska ułożona na deskowaniu i krokwiach</t>
  </si>
  <si>
    <t>cegła ceramiczna</t>
  </si>
  <si>
    <t>Szkoła Podstawowa Nr 2 w Nowej Dębie</t>
  </si>
  <si>
    <t>Budynek szkolny z kotłownią</t>
  </si>
  <si>
    <t>Drzwi wejściowe- 2 zamki, hydrant wewnętrzny – 4 szt., gaśnice proszkowe – 14 szt., monitoring – 1 szt., straż pożarna – 1 km.</t>
  </si>
  <si>
    <t>pustak, cegła</t>
  </si>
  <si>
    <t>konstrukcja betonowa,  pokrycie - papa</t>
  </si>
  <si>
    <t>Budynek gospodarczy</t>
  </si>
  <si>
    <t>Budynek świetlicy szkolnej</t>
  </si>
  <si>
    <t>drzwi wejściowe- 1 zamek, hydrant zwenętrzny – 1 szt., gaśnice proszkowe 3 szt.</t>
  </si>
  <si>
    <t>39-460 Nowa Dęba, ul. Reja 1</t>
  </si>
  <si>
    <t>konstrukcja betonowa pokrycie- papa</t>
  </si>
  <si>
    <t>Plac przy szkole</t>
  </si>
  <si>
    <t>budynek szkoły</t>
  </si>
  <si>
    <t>do zajęć dydaktycznych</t>
  </si>
  <si>
    <t>7 gaśnic proszkowych ABC : 2, 3 i 6 kg, 2 zamki w drzwiach wejściowych MD, okratowanie okien parteru: kancelarii i pracowni komputerowej na I piętrze, 500 metrów do najbliższej jednostki straży pożarnej, 3 km do następnej.</t>
  </si>
  <si>
    <t xml:space="preserve">cegła, </t>
  </si>
  <si>
    <t>żelbetonowy</t>
  </si>
  <si>
    <t>papa termozgrzewalna</t>
  </si>
  <si>
    <t>kotłownia</t>
  </si>
  <si>
    <t>do ogrzewania szkoły</t>
  </si>
  <si>
    <t>1 gaśnica proszkowa BC - 6 kg.</t>
  </si>
  <si>
    <t>dwuspadowy, blacha aluminiowa</t>
  </si>
  <si>
    <t xml:space="preserve">                                                                                                                                                     </t>
  </si>
  <si>
    <t>szkoła</t>
  </si>
  <si>
    <t>gaśnice: 6 (proszkowe),  hydrant: 1 (zewnętrzny), drzwi wejściowe - zamki: 2, okratowanie okien parteru: 2 szt., odległość do rzeki: 12 km, odległość do najbliższych jednostek Straży Pożarnej: Nowa Dęba - 6 km, Tarnobrzeg- 20 km.</t>
  </si>
  <si>
    <t xml:space="preserve"> Rozalin 36, 39-460 Nowa Dęba</t>
  </si>
  <si>
    <t>magazyn</t>
  </si>
  <si>
    <t xml:space="preserve">Szkoła Podstawowa </t>
  </si>
  <si>
    <t>Oświata, działalność oświatowa</t>
  </si>
  <si>
    <t xml:space="preserve">6 gaśnic proszkowych, 2 hydranty wewnętrzne, 2 zamki w drzwiach wejściowych           </t>
  </si>
  <si>
    <t>Alfredówka 174, 39-460 Nowa Dęba</t>
  </si>
  <si>
    <t>cegła szczelinowa</t>
  </si>
  <si>
    <t>konstrukcja drewniana, płatwiowo-stolcowa, pokrycie: blacha fałdowana emaliowana</t>
  </si>
  <si>
    <t>Przedszkole Nr 1 w Nowej Dębie</t>
  </si>
  <si>
    <t>Przedszkole Nr 1</t>
  </si>
  <si>
    <t>placówka oświatowo-wychowawcza</t>
  </si>
  <si>
    <t>ul. Żeromskiego 39-460 Nowa Dęba</t>
  </si>
  <si>
    <t>3                          (2 nadziemne, 1 podziemna)</t>
  </si>
  <si>
    <t>nie, tylko winda towarowa</t>
  </si>
  <si>
    <t>ceramiczne</t>
  </si>
  <si>
    <t>stropodach, płyta żelbetonowa. Pokrycie papą</t>
  </si>
  <si>
    <t>Przedszkole Nr 5 w Nowej Dębie</t>
  </si>
  <si>
    <t>ul. Leśna 28, Nowa Dęba</t>
  </si>
  <si>
    <t>TAK (gastronomiczna)</t>
  </si>
  <si>
    <t>płyta betonowa</t>
  </si>
  <si>
    <t>płyta betonowa kryta papą</t>
  </si>
  <si>
    <t>Budynek użyteczności publicznej - placówka oświatowa</t>
  </si>
  <si>
    <t>1907r - część stara,                1977r. - część dobudowana, 2006r. - sala gimnastyczna wraz z łącznikiem</t>
  </si>
  <si>
    <t>7 gaśnic proszkowych, 2 hydranty wewnętrzne, 1 hydrant zewnętrzny, 2 zamki w drzwiach wejściowych, na parterze okratowane są okna w sali komputerowej. Odległość do cieku wodnego - rzeka Trześniówka ok. 1 km. Odległość do najbliższych jednostek straży poża</t>
  </si>
  <si>
    <t>Jadachy 380 39-442 Chmielów</t>
  </si>
  <si>
    <t>jedna kondygnacja</t>
  </si>
  <si>
    <t>cegła ceramiczna pełna</t>
  </si>
  <si>
    <t>betonowe</t>
  </si>
  <si>
    <t>budynek dydaktyczno-wychowawczy</t>
  </si>
  <si>
    <t>Budynek szkolny wraz z placem, boiskiem,parkingami, chodnikiem i ogrodzeniem</t>
  </si>
  <si>
    <t>Chodnik przed budynkiem szkoły</t>
  </si>
  <si>
    <t>Laptop Lenovo</t>
  </si>
  <si>
    <t>Instrukcja p.poż. Zgodna z przepisami, zgodne z przepisami i instrukcją oznakowanie i zabezpieczenie w środki gasnicze. Zabezpieczenie antykradzieżowe: w budynku zainstalowane sa czujniki ruchu na wyp</t>
  </si>
  <si>
    <t>45 uczestników</t>
  </si>
  <si>
    <t>1866 - budowa              1981 - rozbudowa</t>
  </si>
  <si>
    <t>5 - hydrantów wewnetrznych, okratowanie pracowni komputerowych, sąsiedztwo OSP.</t>
  </si>
  <si>
    <t>Cygany 70,        39-442 Chmielów</t>
  </si>
  <si>
    <t xml:space="preserve">betonowa-stropodach, papa </t>
  </si>
  <si>
    <t>Boisko wielofunkcyjne</t>
  </si>
  <si>
    <t>zajęcia wychowania fizycznego</t>
  </si>
  <si>
    <t xml:space="preserve">Samorządowy Ośrodek Sportu i Rekreacji </t>
  </si>
  <si>
    <t>BUDYNKI</t>
  </si>
  <si>
    <t>Budynek chlorowni (basen otwarty)</t>
  </si>
  <si>
    <t>1975-1980</t>
  </si>
  <si>
    <t xml:space="preserve">1 gaśnica,hydrant zewnętrzny, 2 zamki, </t>
  </si>
  <si>
    <t>Nowa Dęba</t>
  </si>
  <si>
    <t>konstrukcja drewniana pokryta blachą</t>
  </si>
  <si>
    <t>Budynek biurowy ul. Chopina</t>
  </si>
  <si>
    <t>kilka gaśnic, hydrant zawnętrzny,</t>
  </si>
  <si>
    <t>Nowa Dęba ul.Chopina</t>
  </si>
  <si>
    <t>konstrukcja betonowa pokryta papą</t>
  </si>
  <si>
    <t>Budynek szatniowy-Orlik</t>
  </si>
  <si>
    <t>1 gaśnica,hydrant zewnętrzny, 2 zamki, dozór pracowniczy całodobowy,</t>
  </si>
  <si>
    <t xml:space="preserve">Nowa Dęba ul. Kościuszki  </t>
  </si>
  <si>
    <t>kontener</t>
  </si>
  <si>
    <t>konstrukcja stalowa pokryty papą</t>
  </si>
  <si>
    <t>Budynek przepompowni Chmielów</t>
  </si>
  <si>
    <t>OBIEKTY INŻYNIERII  LĄDOWEJ</t>
  </si>
  <si>
    <t>Boisko piłki nożnej</t>
  </si>
  <si>
    <t>sport i rekreacja</t>
  </si>
  <si>
    <t>obiekt ogrodzony i zamykany na noc</t>
  </si>
  <si>
    <t>nie dotyczy</t>
  </si>
  <si>
    <t>Boiska Orlika-cały kompleks</t>
  </si>
  <si>
    <t>obiekt ogrodzony i zamykany na noc monitoring</t>
  </si>
  <si>
    <t>Nowa Dęba ul. Kościuszki</t>
  </si>
  <si>
    <t>Basen kąpielowy otwarty-niecka duża</t>
  </si>
  <si>
    <t>obiekt ogrodzony czynny sezonowo</t>
  </si>
  <si>
    <t>Basen kąpielowy otwarty-niecka mała</t>
  </si>
  <si>
    <t xml:space="preserve">TABELA NR 3 </t>
  </si>
  <si>
    <t>Nazwa przedmiotu ubezpieczenia</t>
  </si>
  <si>
    <t>Długość w kilometrach</t>
  </si>
  <si>
    <t>Drogi</t>
  </si>
  <si>
    <t>Sieć wodociągowa</t>
  </si>
  <si>
    <t>Sieć kanalizacyjna</t>
  </si>
  <si>
    <t>Sieć gazownicza</t>
  </si>
  <si>
    <t>KOMUNIKACJA MIEJSKA</t>
  </si>
  <si>
    <t>ul.Krasickiego (droga, chodniki i parking)</t>
  </si>
  <si>
    <t>ul.Żeromskiego (droga i chodniki)</t>
  </si>
  <si>
    <t>ul.M.Reja (droga i chodniki)</t>
  </si>
  <si>
    <t>ul.Zacisze (droga)</t>
  </si>
  <si>
    <t>ul.Sportowa (droga)</t>
  </si>
  <si>
    <t>ul.M.C.Skłodowskiej (droga i chodniki)</t>
  </si>
  <si>
    <t>ul.Drozdowska (droga)</t>
  </si>
  <si>
    <t>ul.Jałowcowa (droga)</t>
  </si>
  <si>
    <t>ul.Kanałowa (droga)</t>
  </si>
  <si>
    <t>ul.Pszenna (droga)</t>
  </si>
  <si>
    <t>ul.Ganrncarska (droga)</t>
  </si>
  <si>
    <t>ul.Ogrodowa (droga)</t>
  </si>
  <si>
    <t>ul.Jagodowa (droga)</t>
  </si>
  <si>
    <t>ul.Cicha (droga)</t>
  </si>
  <si>
    <t>ul.Kręta (droga)</t>
  </si>
  <si>
    <t>ul.Górska (droga)</t>
  </si>
  <si>
    <t>ul.Sowia (droga)</t>
  </si>
  <si>
    <t>ul.Krucza (droga)</t>
  </si>
  <si>
    <t xml:space="preserve"> </t>
  </si>
  <si>
    <t>ul.Spółdzielcza (droga)</t>
  </si>
  <si>
    <t>ul.Rzeszowska (chodniki)</t>
  </si>
  <si>
    <t>Chodniki do Zakładów Metalowych</t>
  </si>
  <si>
    <t>ul.Jasna (droga, chodniki i parkingi)</t>
  </si>
  <si>
    <t>ul.1-go Maja (chodniki)</t>
  </si>
  <si>
    <t>ul.Mickiewicza (chodniki i parkingi)</t>
  </si>
  <si>
    <t>ul.Jana Pawła II (chodniki i parkingi)</t>
  </si>
  <si>
    <t>Droga do oczyszczalni ścieków</t>
  </si>
  <si>
    <t>ul. Kościuszki (chodniki)</t>
  </si>
  <si>
    <t>Mostek nad Bystrzykiem</t>
  </si>
  <si>
    <t>ul. Kwiatkowskiego (droga i chodniki)</t>
  </si>
  <si>
    <t>ul. Konopnickiej (droga i chodniki)</t>
  </si>
  <si>
    <t>ul. Pszczelarska (droga)</t>
  </si>
  <si>
    <t>ul. Smugowa (droga i chodniki)</t>
  </si>
  <si>
    <t>ul. Leśna, (droga, parking i chodniki)</t>
  </si>
  <si>
    <t>ul. Poniatowskiego (droga)</t>
  </si>
  <si>
    <t>Droga dojazdowa do Posterunku Energetycznego</t>
  </si>
  <si>
    <t>ul. Nadole (droga)</t>
  </si>
  <si>
    <t>ul. Zarzecze (droga)</t>
  </si>
  <si>
    <t>Pl.Chopina (droga)</t>
  </si>
  <si>
    <t>ul. Tetmajera (droga)</t>
  </si>
  <si>
    <t>ul. Korczaka (droga)</t>
  </si>
  <si>
    <t>ul. Podgórze (droga)</t>
  </si>
  <si>
    <t>ul. Strzelnicza (droga)</t>
  </si>
  <si>
    <t>ul. Broniewskiego (droga i chodniki)</t>
  </si>
  <si>
    <t>ul. Szkolna (droga i chodniki)</t>
  </si>
  <si>
    <t>Al. Zwycięstwa (droga i chodniki)</t>
  </si>
  <si>
    <t>ul.Piotra Skargi (droga i chodniki)</t>
  </si>
  <si>
    <t>ul. Orkana (droga)</t>
  </si>
  <si>
    <t>ul. Kilińskiego (droga)</t>
  </si>
  <si>
    <t>ul. Strażacka (droga i chodniki)</t>
  </si>
  <si>
    <t>ul. Cegielniana (droga)</t>
  </si>
  <si>
    <t>ul. Anieli Krzywoń (droga i chodniki)</t>
  </si>
  <si>
    <t>ul. Wojska Polskiego (droga)</t>
  </si>
  <si>
    <t>ul. Willowa (droga)</t>
  </si>
  <si>
    <t>ul.Słoneczna (droga)</t>
  </si>
  <si>
    <t>ul. Borowa (droga)</t>
  </si>
  <si>
    <t>Parking dla samoch.przy Parafii MBKP Nowa Dęba</t>
  </si>
  <si>
    <t>Dworzec autobusowy Nowa Dęba</t>
  </si>
  <si>
    <t>Droga łączaca ul.Sikorskiego z ul.Majdańską oś.P.Dębskie</t>
  </si>
  <si>
    <t>ul.Szpitalna (droga)</t>
  </si>
  <si>
    <t xml:space="preserve">Droga gminna wewnątrzosiedlowa </t>
  </si>
  <si>
    <t>ul.Wczasowa (droga i chodniki)</t>
  </si>
  <si>
    <t>Chodnik przy ul.P.Skargi ND koło kościoła MBKP</t>
  </si>
  <si>
    <t>ul.Klonowa (droga)</t>
  </si>
  <si>
    <t>ul.Robotnicza (droga)</t>
  </si>
  <si>
    <t>ul. Boczna (droga)</t>
  </si>
  <si>
    <t>Drogi od Zakładów Metalowych dz.161/98,99, 103,105,107,109,112</t>
  </si>
  <si>
    <t>Droga od Agencji Rozw.Przem.dz. 161,47</t>
  </si>
  <si>
    <t>Droga od PGE Dystrybucja Rzeszów dz.404/02</t>
  </si>
  <si>
    <t>Teren Tarnobrzeskiej Specjalnej Strefy Ekonomicznej (drogi)</t>
  </si>
  <si>
    <t>Parking obok ul.Kościuszki dz.120,123,107,112,120,80</t>
  </si>
  <si>
    <t>ul. Pod Wieżą (droga)</t>
  </si>
  <si>
    <t>ul. Miedziana (droga)</t>
  </si>
  <si>
    <t>ul. Srebrna (droga)</t>
  </si>
  <si>
    <t>ul. Grzybowa (droga)</t>
  </si>
  <si>
    <t>ul. Złota (droga)</t>
  </si>
  <si>
    <t>ul. Stawowa (droga)</t>
  </si>
  <si>
    <t>ul. Olchowa (droga)</t>
  </si>
  <si>
    <t>ul.Bystrzycka (droga)</t>
  </si>
  <si>
    <t>ul.Dębowa (droga)</t>
  </si>
  <si>
    <t>ul.Długa (droga)</t>
  </si>
  <si>
    <t>ul.Działowa (droga)</t>
  </si>
  <si>
    <t>ul.Gruszkowa (droga)</t>
  </si>
  <si>
    <t>ul.Krótka (droga)</t>
  </si>
  <si>
    <t>ul.Kwiatowa (droga)</t>
  </si>
  <si>
    <t>ul.Lipowa (droga)</t>
  </si>
  <si>
    <t>ul.Łąkowa (droga)</t>
  </si>
  <si>
    <t>ul.Mała (droga)</t>
  </si>
  <si>
    <t>ul.Olszynka (droga)</t>
  </si>
  <si>
    <t>ul.Piwna (droga)</t>
  </si>
  <si>
    <t>ul.Polna (droga)</t>
  </si>
  <si>
    <t>ul.Sarnia (droga)</t>
  </si>
  <si>
    <t xml:space="preserve">ul.Julisza Słowackiego (droga i chodniki) </t>
  </si>
  <si>
    <t>ul.Sosnowa (droga)</t>
  </si>
  <si>
    <t>ul.Spacerowa (droga)</t>
  </si>
  <si>
    <t>ul.Spiżowa (droga)</t>
  </si>
  <si>
    <t>ul.Sygnałowa (droga)</t>
  </si>
  <si>
    <t>ul.Środkowa (droga)</t>
  </si>
  <si>
    <t>ul.Torowa (droga)</t>
  </si>
  <si>
    <t>ul.Wesoła (droga)</t>
  </si>
  <si>
    <t>ul.Wincentego Witosa (droga)</t>
  </si>
  <si>
    <t>ul.Wrzosowa (droga)</t>
  </si>
  <si>
    <t>ul.Wspólna (droga)</t>
  </si>
  <si>
    <t>ul.Zawiszy (droga)</t>
  </si>
  <si>
    <t>ul.Zielona (droga)</t>
  </si>
  <si>
    <t>ul.Bronisława Zybury (droga)</t>
  </si>
  <si>
    <t>Metalowca (droga rowerowa)</t>
  </si>
  <si>
    <t>Drogi gminne, chodniki, ścieżka rowerowa na terenie sołectwa Jadachy</t>
  </si>
  <si>
    <t>Drogi gminne i chodniki na terenie sołectwa Cygany</t>
  </si>
  <si>
    <t>Drogi gminne, chodniki, parkingi na terenie sołectwa Chmielów</t>
  </si>
  <si>
    <t>Drogi gminne, chodniki, parkingi na terenie sołectwa Tarnowska Wola</t>
  </si>
  <si>
    <t>Drogi gminne i chodniki na terenie sołectwa Rozalin</t>
  </si>
  <si>
    <t>Drogi gminne i chodniki na terenie sołectwa Alfredówka</t>
  </si>
  <si>
    <t>Drogi gminne i chodniki na terenie osiedla Buda Stalowska</t>
  </si>
  <si>
    <t>Razem</t>
  </si>
  <si>
    <t>OBIEKTY INŻYNIERII LĄDOWEJ</t>
  </si>
  <si>
    <t>Droga z placem - Chmielów</t>
  </si>
  <si>
    <t>Droga asfaltowa Zalew</t>
  </si>
  <si>
    <t>TABELA NR 4</t>
  </si>
  <si>
    <t xml:space="preserve"> ŚRODKI TRWAŁE I INNE (maszyny, urządzenia, wyposażenie, inny sprzęt nie wymieniony w tabeli elektronika)                                               </t>
  </si>
  <si>
    <t>WARTOŚĆ KSIĘGOWA BRUTTO (łączna wartość wszystkich środków ewidencjonowanych w poszczególnej grupie księgowej)</t>
  </si>
  <si>
    <t>Grupa III</t>
  </si>
  <si>
    <t>Grupa V</t>
  </si>
  <si>
    <t>grupa 014 wartości niematerialne i prawne</t>
  </si>
  <si>
    <t>Środki obrotowe (materiały, półprodukty, produkty) - maksymalny dzienny stan w okresie ubezpieczenia</t>
  </si>
  <si>
    <t>TABELA NR 5</t>
  </si>
  <si>
    <t>Rok produkcji</t>
  </si>
  <si>
    <t>Zestaw komputerowy</t>
  </si>
  <si>
    <t>Plac zabaw os.Dęba w Nowej Dębie</t>
  </si>
  <si>
    <t xml:space="preserve">ul. Sucharskiego (droga i chodnik) </t>
  </si>
  <si>
    <t>Monitorig</t>
  </si>
  <si>
    <t>Radiomagnetofon</t>
  </si>
  <si>
    <t>Urządzenie wielofunkcyjne</t>
  </si>
  <si>
    <t>Oświetlenie boiska Stadion</t>
  </si>
  <si>
    <t>Instalacja niskiego napięcia Stadion</t>
  </si>
  <si>
    <t>PT z 1996</t>
  </si>
  <si>
    <t>Monitoring pływalni i orlika</t>
  </si>
  <si>
    <t xml:space="preserve">Tablica interaktywna </t>
  </si>
  <si>
    <t>OSP - BEZPIECZEŃSTWO PUBLICZNE</t>
  </si>
  <si>
    <t>TABELA NR 7</t>
  </si>
  <si>
    <t>lp</t>
  </si>
  <si>
    <t>Maksymalny dzienny stan wartości pieniężnych przechowywanych w godzinach pracy</t>
  </si>
  <si>
    <t>Maksymalny dzienny stan wartości pieniężnych przechowywanych poza godzinami pracy</t>
  </si>
  <si>
    <t>Maksymalna wysokość przewożonych wartości pieniężnych</t>
  </si>
  <si>
    <t>Kasa UMiG                  Nowa Dęba                        ul. Rzeszowska 3</t>
  </si>
  <si>
    <t>Kasa Pływalni Krytej</t>
  </si>
  <si>
    <t>TABELA NR 9</t>
  </si>
  <si>
    <t>LP.</t>
  </si>
  <si>
    <t>Nazwa maszyny (urządzenia)</t>
  </si>
  <si>
    <t>Numer seryjny</t>
  </si>
  <si>
    <t>Moc znamionowa, wydajność, ciśnienie</t>
  </si>
  <si>
    <t>Producent</t>
  </si>
  <si>
    <t>Suma ubezpieczenia</t>
  </si>
  <si>
    <t>Czy maszyna (urządzenie) jest eksploatowana pod ziemią? (TAK/NIE)</t>
  </si>
  <si>
    <t>Miejsce ubezpieczenia (adres)</t>
  </si>
  <si>
    <t>Motopompa pożarnicza TOHATSU VC72AS</t>
  </si>
  <si>
    <t>TOHATSU</t>
  </si>
  <si>
    <t>Pompa szlamowa WT40X Cygany</t>
  </si>
  <si>
    <t>Pompa szlamowa WT30X Tarnowska Wola</t>
  </si>
  <si>
    <t>TABELA NR 1</t>
  </si>
  <si>
    <t>Lp.</t>
  </si>
  <si>
    <t>Nazwa jednostki organizacyjnej</t>
  </si>
  <si>
    <t>Adres</t>
  </si>
  <si>
    <t>EKD/PKD</t>
  </si>
  <si>
    <t>REGON</t>
  </si>
  <si>
    <t>NIP</t>
  </si>
  <si>
    <t>Ogólny e-mail jednostki</t>
  </si>
  <si>
    <t>Imię, nazwisko, telefon, e-mail osoby przygotowującej wykaz mienia</t>
  </si>
  <si>
    <t>Adres lokalizacji</t>
  </si>
  <si>
    <t>Zabezpieczenia przeciwpożarowe i przeciw kradzieżowe w lokalizacji</t>
  </si>
  <si>
    <t>Miejsko-Gminny Ośrodek Pomocy Społecznej</t>
  </si>
  <si>
    <t>39-460 Nowa Dęba, ul. M. Reja 3</t>
  </si>
  <si>
    <t>Instrukcja p.poż. Zgodna z przepisami i zatwierdzona przez uprawniona osobe (straz pożarną), zgodne z przepisami i instruykcją oznakowanie i zabezpieczenie w środki gasnicze. Zabezpieczenie antykradzieżowe: w budynku zainstalowane sa czujniki ruchu na wyp</t>
  </si>
  <si>
    <t>8899Z</t>
  </si>
  <si>
    <t>Główny Księgowy, 15 8463494</t>
  </si>
  <si>
    <t>Środowiskowy Dom Samopomocy</t>
  </si>
  <si>
    <t>Nowa Dęba, ul.Kościuszki 110</t>
  </si>
  <si>
    <t>sdsnowadeba@tlen.pl</t>
  </si>
  <si>
    <t>Gabriela Nowak-Wolwowicz, tel.8465358,sdsnowadeba@tlen.pl</t>
  </si>
  <si>
    <t>11 pracowników</t>
  </si>
  <si>
    <t>Urząd Miasta i Gminy Nowa Dęba</t>
  </si>
  <si>
    <t>ul. Rzeszowska 3 Nowa Dęba</t>
  </si>
  <si>
    <t>7511Z</t>
  </si>
  <si>
    <t>000655818</t>
  </si>
  <si>
    <t>gmina@nowadeba.pl</t>
  </si>
  <si>
    <t>-</t>
  </si>
  <si>
    <t>39-442 Chmielów</t>
  </si>
  <si>
    <t>Instrukcja przeciwpożarowa-brak, zgodne z przepisami i instrukcją oznakowanie i zabezpieczenie w środki gaśnicze. Zabezpieczenie antykradzieżowe: kraty w oknach, drzwi metalowe z podwójnym zamkiem. Budynek jest oświetlony.</t>
  </si>
  <si>
    <t>8560Z</t>
  </si>
  <si>
    <t>gchmielow1@o2.pl</t>
  </si>
  <si>
    <t>Zespół Placówek Oświatowych w Nowej Dębie</t>
  </si>
  <si>
    <t>39-460 Nowa Dęba, ul. Zybury 4</t>
  </si>
  <si>
    <t>Instrukcja przeciwpożarowa zgodna z przepisami i opracowana przez inspektora BHP, zgodne z przepisami i instrukcją oznakowanie i zabezpieczene w środki gaśnicze.   Zabezpieczenie antykradzieżowe: monitoring na korytarzach i na zewnątrz budynku, kraty w ok</t>
  </si>
  <si>
    <t>zponowadeba@wp.pl</t>
  </si>
  <si>
    <t>39-460 Nowa Dęba, ul. Leśna 40</t>
  </si>
  <si>
    <t>Instrukcja przeciwpożarowa zgodna z przepisami i zatwierdzona przez uprawnioną osobę (straż pożarną), zgodne z przepisami i instrukcją oznakowanie i zabezpieczenie w środki gaśnicze. Zabezpieczenie antykradzieżowe: monitoring od wejścia, instalacja alarmo</t>
  </si>
  <si>
    <t>8520Z</t>
  </si>
  <si>
    <t>000262987</t>
  </si>
  <si>
    <t>sp2nowadeba@op.pl</t>
  </si>
  <si>
    <t>Szkoła Podstawowa w Tarnowskiej Woli</t>
  </si>
  <si>
    <t>Tarnowska Wola, 39-460 Nowa Dęba</t>
  </si>
  <si>
    <t>Instrukcja przeciwpożarowa zgodna z przepisami i zatwierdzona przez uprawnioną osobę (straż pożarną), zgodne z przepisami i instrukcją oznakowanie i zabezpieczenie w środki gaśnicze. Zabezpieczenie antykradzieżowe: kraty w oknach, podwójne zamki, metalowe</t>
  </si>
  <si>
    <t>001178154</t>
  </si>
  <si>
    <t>sptwola@wp.pl</t>
  </si>
  <si>
    <t>Szkoła Podstawowa w Rozalinie</t>
  </si>
  <si>
    <t>Rozalin, 39-460 Nowa Dęba</t>
  </si>
  <si>
    <t>001178148</t>
  </si>
  <si>
    <t>szkolarozalin@onet.pl</t>
  </si>
  <si>
    <t>Szkoła Podstawowa w Alfredówce</t>
  </si>
  <si>
    <t>Alfredówka, 39-460 Nowa Dęba</t>
  </si>
  <si>
    <t>001178102</t>
  </si>
  <si>
    <t>pspalfredowka@interia.pl</t>
  </si>
  <si>
    <t>Przedszkole nr 1 w Nowej Dębie</t>
  </si>
  <si>
    <t>39-460 Nowa Dęba, ul. Żeromskiego</t>
  </si>
  <si>
    <t>8510Z</t>
  </si>
  <si>
    <t>ndp-1@o2.pl</t>
  </si>
  <si>
    <t>Przedszkole nr 5 w Nowej Dębie</t>
  </si>
  <si>
    <t>p.5nd@op.pl</t>
  </si>
  <si>
    <t>Biuro Obsługi Jednostek Samorządowych - Gmina Nowa Dęba</t>
  </si>
  <si>
    <t xml:space="preserve">39-460 Nowa Dęba, ul. Rzeszowska 3  </t>
  </si>
  <si>
    <t>6920Z</t>
  </si>
  <si>
    <t>bojs@nowadeba.pl</t>
  </si>
  <si>
    <t>Jadachy, 39-442 Chmielów</t>
  </si>
  <si>
    <t xml:space="preserve">Instrukcja przeciwpożarowa zgodna z przepisami i zatwierdzona przez uprawnioną osobę (straż pożarną), zgodne z przepisami i instrukcją oznakowanie i zabezpieczenie w środki gaśnicze. Zabezpieczenie antykradzieżowe: czujniki ruchu w toaletach, oświetlenie </t>
  </si>
  <si>
    <t>spjadachy@npl.pl</t>
  </si>
  <si>
    <t>Cygany, 39-442 Chmielów</t>
  </si>
  <si>
    <t>spcygany@poczta.onet.pl</t>
  </si>
  <si>
    <t>Samorządowy Ośrodek Kultury w Nowej Dębie</t>
  </si>
  <si>
    <t>Samorządowy Ośrodek Sportu i Rekreacji</t>
  </si>
  <si>
    <t>9312Z</t>
  </si>
  <si>
    <t>sosir@nowadeba.pl</t>
  </si>
  <si>
    <t>TABELA NR 2</t>
  </si>
  <si>
    <t>lp.</t>
  </si>
  <si>
    <t>Rok budowy</t>
  </si>
  <si>
    <t>Wartość odtworzeniowa</t>
  </si>
  <si>
    <t xml:space="preserve">ilość kondygnacji </t>
  </si>
  <si>
    <t>Rodzaj materiałów budowlanych, z jakich wykonano budynek</t>
  </si>
  <si>
    <t xml:space="preserve">UMIG </t>
  </si>
  <si>
    <t>BUDOWNICTWO MIESZKANIOWE</t>
  </si>
  <si>
    <t>1.</t>
  </si>
  <si>
    <t>Lokal mieszkalny
Buda Stalowska</t>
  </si>
  <si>
    <t>Lokal mieszkalny</t>
  </si>
  <si>
    <t>brak</t>
  </si>
  <si>
    <t>Buda Stalowska</t>
  </si>
  <si>
    <t>RAZEM</t>
  </si>
  <si>
    <t>ADMINISTRACJA PUBLICZNA</t>
  </si>
  <si>
    <t>Garaż
ul. Krasickiego</t>
  </si>
  <si>
    <t>Garaż</t>
  </si>
  <si>
    <t>TAK</t>
  </si>
  <si>
    <t>Nowa Dęba ul. Krasickiego</t>
  </si>
  <si>
    <t>NIE</t>
  </si>
  <si>
    <t>murowany</t>
  </si>
  <si>
    <t>3.</t>
  </si>
  <si>
    <t>Budynek Lendzion, Nowa Dęba, przy stadionie</t>
  </si>
  <si>
    <t xml:space="preserve">Budynek użyteczności publicznej  </t>
  </si>
  <si>
    <t>Nowa Dęba ul. Rzeszowska</t>
  </si>
  <si>
    <t>stropodach</t>
  </si>
  <si>
    <t>papa</t>
  </si>
  <si>
    <t>Szatnia LZS - Jadachy</t>
  </si>
  <si>
    <t>Budynek użyteczności publicznej</t>
  </si>
  <si>
    <t>Plac zabaw przy budynkach Mickiewicza 4 i 6 w Nowej Dębie</t>
  </si>
  <si>
    <t>Boisko wielofunkcyjne w Jadachach</t>
  </si>
  <si>
    <t>MOSTY</t>
  </si>
  <si>
    <t xml:space="preserve">Obiekt użyteczności publicznej </t>
  </si>
  <si>
    <t>Plac zabaw przy budynku Krasickiego 3 w Nowej Dębie</t>
  </si>
  <si>
    <t>Now Dęba ul.Krasickiego</t>
  </si>
  <si>
    <t>Nowa Dęba ul.Mickiewicza</t>
  </si>
  <si>
    <t>Instrukcja przeciwpożarowa zgodna z przepisami i zatwierdzona przez uprawnioną osobę (straż pożarną), zgodne z przepisami i instrukcją oznakowanie i zabezpieczene w środki gaśnicze.</t>
  </si>
  <si>
    <t>mgops@nowadeba.pl</t>
  </si>
  <si>
    <t>Terminal mobilny ACER TMB 113 E</t>
  </si>
  <si>
    <t xml:space="preserve">Instrukcja przeciwpożarowa zgodna z przepisami i zatwierdzona przez uprawnioną osobę, zgodne z przepisami i instrukcją oznakowanie i zabezpieczenie w środki gaśnicze. Zabezpieczenie antykradzieżowe: system alarmowy. </t>
  </si>
  <si>
    <t>Wpłaty dokonane przez rodziców</t>
  </si>
  <si>
    <t>9004Z</t>
  </si>
  <si>
    <t>grupa 014, wartości niematerialne i prawne</t>
  </si>
  <si>
    <t>organy kościelne</t>
  </si>
  <si>
    <t>Instrukcja przeciwpożarowa zgodna z przepisami, opracowana i zatwierdzona przez specjalistę ds bhp,  zgodne z przepisami i instrukcją oznakowanie i zabezpieczenie w środki gaśnicze. Zabezpieczenie antykradzieżowe: system alarmowy na czujniki ruchu, drzwi metalowe z pojedynczym zamkiem. Budynek jest oświetlony.</t>
  </si>
  <si>
    <t>Żłobek Miejski w Nowej Dębie</t>
  </si>
  <si>
    <t>8891Z</t>
  </si>
  <si>
    <t>39-460 Nowa Dęba,          ul. Leśna 28</t>
  </si>
  <si>
    <t>39-460 Nowa Dęba,           ul. Leśna 28</t>
  </si>
  <si>
    <t>Placówka oświatowa, opieka dzienna nad dziećmi</t>
  </si>
  <si>
    <t>Gaśnice proszkowe - 8, Hydranty wewnętrzne - 4       Ilość zamków w drzwiach - 5, Czujniki ruchu - 15,                 Alarm antykradzieżowy - 1,    Dozór agencji ochrony, Odległość od rzeczki - 100 m Odległość od straży pożarnej - ok. 4 km.</t>
  </si>
  <si>
    <t>Przedszkole Nr 5 i Żłobek Miejski w Nowej Dębie</t>
  </si>
  <si>
    <t>Żłobek Miejski</t>
  </si>
  <si>
    <t xml:space="preserve">Przedszkole Nr 5 </t>
  </si>
  <si>
    <t>Środki pieniężne wpłacone przez rodziców</t>
  </si>
  <si>
    <t>Beata Zielińska tel.15 855 54 16 w.22 sosir-finanse@nowadeba.pl</t>
  </si>
  <si>
    <t>Budynek warsztatu/garaż (stadion)</t>
  </si>
  <si>
    <t>1965-1970</t>
  </si>
  <si>
    <t>Nowa Dęba ul. Sportowa</t>
  </si>
  <si>
    <t xml:space="preserve">Instrukacja Bezpieczeństwa Pożarowego dla budynku Szkoły Podstawowej zgodna z przepisami, zgodne z przepismi i instrukcją oznakowanie i zabezpieczenie w środki gaśnicze. Zabezpieczenie antykradzieżowe: kraty w oknach, drzwi metalowe z podwójnym zamkiem. Wejście gółwne do budynku oświetlone. </t>
  </si>
  <si>
    <t>Szkoła Podstawowa w Cyganach</t>
  </si>
  <si>
    <t>Instrukcja przeciwpożarowa zgodna z przepisami i sprawdzona przez inspektora BPH, zgodne z przepisami i instrukcją oznakowanie i zabezpieczenie w środki gaśnicze. Zabezpieczenie antykradzieżowe: kraty w oknach w pracowniach komputerowych, oświetlenie wokół</t>
  </si>
  <si>
    <t>Stara część- konstrukcja drewniana, pokryty blachą. Sala gimnastyczna z zapleczem- konstrukcja betonowa pokryta papą.</t>
  </si>
  <si>
    <t>Budynek szkolny i kotłownia</t>
  </si>
  <si>
    <t xml:space="preserve">Tarnowska Wola </t>
  </si>
  <si>
    <t>plac zabaw</t>
  </si>
  <si>
    <t>Tablica interaktywna</t>
  </si>
  <si>
    <t>Plac zabaw nad Zalewem w Nowej Dębie</t>
  </si>
  <si>
    <t>ul. Stefana Żeromskiego 2 m. , 
39-460 NOWA DĘBA</t>
  </si>
  <si>
    <t>39-460 Nowa Dęba, ul. Leśna 28</t>
  </si>
  <si>
    <t>39-460 Nowa Dęba, 
ul. M. Reja 3</t>
  </si>
  <si>
    <t>39-460 Nowa Deba , 
ul. Kościuszki 110</t>
  </si>
  <si>
    <t>39-460 Nowa Dęba, 
ul. Zybury 4</t>
  </si>
  <si>
    <t>39-460 Nowa Dęba, 
ul. Leśna 40</t>
  </si>
  <si>
    <t>39-460 Nowa Dęba, 
ul. Żeromskiego</t>
  </si>
  <si>
    <t xml:space="preserve">39-460 Nowa Dęba, 
ul. Rzeszowska 3  </t>
  </si>
  <si>
    <t>ul. Stefana Żeromskiego 2 m. , 
39-460 Nowa Dęba</t>
  </si>
  <si>
    <t>Szkoła Podstawowa nr 2 
w Nowej Dębie</t>
  </si>
  <si>
    <t>Szkoła Podstawowa 
w Tarnowskiej Woli</t>
  </si>
  <si>
    <t>Szkoła Podstawowa 
w Rozalinie</t>
  </si>
  <si>
    <t>Krystian Rzemień; tel./fax  (15) 8462410</t>
  </si>
  <si>
    <t>Kinga Piórek, tel. 15 846 27 61 w.212, 
e-mail: k.piorek@nowadeba.pl</t>
  </si>
  <si>
    <t>Przedszkole Nr 5, 
Żłobek Miejski</t>
  </si>
  <si>
    <t>6 gaśnic proszkowych, 1 gaśnica typu AF w kuchni, 4 hydranty wewnętrznej, 
w drzwiach wejściowych są dwa  zamki, brak okratowania okien na parterze, system alarmowy (czujnik ruchu) bez dozoru pracowniczego i agencji ochrony.
hydrant zewnętrzny znajduje się w odległości około 30 m od budynku przedszkola
Odległość do najbliższej Jednostki Straży Pożarnej ok. 3 km i 4 km.</t>
  </si>
  <si>
    <t>1905-1997</t>
  </si>
  <si>
    <t>1938-2011</t>
  </si>
  <si>
    <t xml:space="preserve">1,01 
</t>
  </si>
  <si>
    <t xml:space="preserve">0,55 
</t>
  </si>
  <si>
    <t xml:space="preserve">0,22 
</t>
  </si>
  <si>
    <t xml:space="preserve">0,11 
</t>
  </si>
  <si>
    <t xml:space="preserve">0,07 
</t>
  </si>
  <si>
    <t>Droga dojazdowa i chodnik z kostki brukowej -Szkoła w Chmielowie</t>
  </si>
  <si>
    <t>20 pracowników</t>
  </si>
  <si>
    <t>brak danych</t>
  </si>
  <si>
    <t>1981/2012</t>
  </si>
  <si>
    <t>Wg operatu inwestora</t>
  </si>
  <si>
    <t>stopodach</t>
  </si>
  <si>
    <t>Teren Nad Zalewem</t>
  </si>
  <si>
    <t>Budynek socjalno-szatniowy w Cyganach</t>
  </si>
  <si>
    <t>gęstożebrowy teriva</t>
  </si>
  <si>
    <t>blachodachówka</t>
  </si>
  <si>
    <t>Kanalizacja</t>
  </si>
  <si>
    <t>Agregat prądotwórczy FI 90 ACG w Rozalinie</t>
  </si>
  <si>
    <t>85kVA</t>
  </si>
  <si>
    <t>SINCRO</t>
  </si>
  <si>
    <t>Ochrona zdrowia</t>
  </si>
  <si>
    <t>Winda przy budynku Jana Pawła II 4</t>
  </si>
  <si>
    <t>Nowa Dęba               ul. Jana Pawła II 4</t>
  </si>
  <si>
    <r>
      <t xml:space="preserve">mury </t>
    </r>
    <r>
      <rPr>
        <sz val="11"/>
        <color indexed="10"/>
        <rFont val="Verdana"/>
        <family val="2"/>
      </rPr>
      <t>(pustak, cegła, suporex, wielka płyta, inne-jakie?)</t>
    </r>
  </si>
  <si>
    <r>
      <t xml:space="preserve">stropy </t>
    </r>
    <r>
      <rPr>
        <sz val="11"/>
        <color indexed="10"/>
        <rFont val="Verdana"/>
        <family val="2"/>
      </rPr>
      <t>(betonowy, drewniany, inny-jaki?)</t>
    </r>
  </si>
  <si>
    <r>
      <t xml:space="preserve">dach </t>
    </r>
    <r>
      <rPr>
        <i/>
        <sz val="11"/>
        <color indexed="10"/>
        <rFont val="Verdana"/>
        <family val="2"/>
      </rPr>
      <t>[konstrukcja betonowa, stalowa, drewniana, inna-jaka?)</t>
    </r>
    <r>
      <rPr>
        <b/>
        <i/>
        <sz val="11"/>
        <rFont val="Verdana"/>
        <family val="2"/>
      </rPr>
      <t xml:space="preserve"> i pokrycie </t>
    </r>
    <r>
      <rPr>
        <i/>
        <sz val="11"/>
        <color indexed="10"/>
        <rFont val="Verdana"/>
        <family val="2"/>
      </rPr>
      <t>(papa, eternit, dachówka, blacha/blachodachówka, inne-jakie?)]</t>
    </r>
  </si>
  <si>
    <t>komputer klawiatura mysz</t>
  </si>
  <si>
    <t>Kserokopiarka Ricoh MP 2001</t>
  </si>
  <si>
    <t>Radio Cd Philips</t>
  </si>
  <si>
    <t>Altana drewniana wraz z żaglem przeciwsłonecznym</t>
  </si>
  <si>
    <t>Komputer Optiplex X9020</t>
  </si>
  <si>
    <t>Komputer FC G1840/4GB/750GB/W8.1 (3 szt)</t>
  </si>
  <si>
    <t>Videoprojektor Epson EB-X18</t>
  </si>
  <si>
    <t>ul. Sportowa 5, Nowa Dęba</t>
  </si>
  <si>
    <t>ul. Kościuszki 14, 
ul. Rzeszowska 6  ul.Chopina 1, ul.Sportowa 5
Nowa Dęba</t>
  </si>
  <si>
    <t>DRUKARKI LASEROWE HP P1102 3 SZT; DRUKARKA KOLOR HP CP1025 1 SZT,DRUKARKA LASER HP</t>
  </si>
  <si>
    <t xml:space="preserve">Laptop </t>
  </si>
  <si>
    <t>Kasy fiskalne 2 szt pływalnia</t>
  </si>
  <si>
    <t>Zagospodarowanie terenu zalewu w Nowej Dębie</t>
  </si>
  <si>
    <t>Nowa Dęba, Nad Zalewem</t>
  </si>
  <si>
    <t>ul.Cmentarna (droga, chodnik, teren cmentarza komunalnego)</t>
  </si>
  <si>
    <t>Drukarka laserowa SAMSUNG SL-M3820ND</t>
  </si>
  <si>
    <t>Most Głodyniec w Alfredówce (rzeka Dęba)</t>
  </si>
  <si>
    <t>Most Piasek w Jadachach (rzeka Trześniówka)</t>
  </si>
  <si>
    <t>Most Podlesie w Alfredówce (rzeka Dęba)</t>
  </si>
  <si>
    <t>Droga boczna do Smugowej (dz.ewid.nr 574/24)</t>
  </si>
  <si>
    <t>monitor ASUS</t>
  </si>
  <si>
    <t>Radioodtwarzacz Philips AZ 780</t>
  </si>
  <si>
    <t>Laptopy 22 szt.</t>
  </si>
  <si>
    <t>Radio Cd Philips Az780/12</t>
  </si>
  <si>
    <t>Urządzenie wielofunkcyjne Brother MFCj-4420DW</t>
  </si>
  <si>
    <t>Apartat fotograficzny Sony</t>
  </si>
  <si>
    <t>Zestaw micro HI-FI Sony</t>
  </si>
  <si>
    <t>Notebook Lenovo</t>
  </si>
  <si>
    <t>Drukarka HP</t>
  </si>
  <si>
    <t>Koputer Jupiter</t>
  </si>
  <si>
    <t>Radio cd Philips AZ 3831</t>
  </si>
  <si>
    <t>telewizor Philips</t>
  </si>
  <si>
    <t>Zestaw komputerowy-księgowosć</t>
  </si>
  <si>
    <t>projektor, przetwornik ruchu</t>
  </si>
  <si>
    <t>ul.Hubala (droga i chodnik)</t>
  </si>
  <si>
    <t>Drukarka laserowa SAMSUNG SL-M2885FW</t>
  </si>
  <si>
    <t>Budynki
i budowle</t>
  </si>
  <si>
    <t>Srodki trwałe</t>
  </si>
  <si>
    <t>Gotówka</t>
  </si>
  <si>
    <t>Most drewniany w Tarnowskiej Woli</t>
  </si>
  <si>
    <t>Most na rowie nr 1 (rzeka Dęba) w Nowej Dębie</t>
  </si>
  <si>
    <t>Altana z grillem obok Domu Ludowego w Rozalinie</t>
  </si>
  <si>
    <t>UBEZPIECZONY</t>
  </si>
  <si>
    <t xml:space="preserve">Przedszkole nr 5 w Nowej Dębie
Żłobek Miejski w Nowej Dębie
</t>
  </si>
  <si>
    <t>CMENTARZ</t>
  </si>
  <si>
    <t>Ołtarz polowy na cmentarzu komunalnym w Nowej Dębie</t>
  </si>
  <si>
    <t>TABELA NR 8</t>
  </si>
  <si>
    <t>UBEZPIECZENIE NASTĘPSTW NIESZCZĘŚLIWYCH WYPADKÓW OSP</t>
  </si>
  <si>
    <t>NAZWA JEDNOSTKI OSP</t>
  </si>
  <si>
    <t>Łączna liczba strażaków</t>
  </si>
  <si>
    <t>Liczba strażaków do wariantu bezimiennego</t>
  </si>
  <si>
    <t>seniorzy</t>
  </si>
  <si>
    <t>młodzieżówka</t>
  </si>
  <si>
    <t>Poręby Dębskie</t>
  </si>
  <si>
    <t>Drogi twarde:  47</t>
  </si>
  <si>
    <t xml:space="preserve">Drogi gruntowe: 70 </t>
  </si>
  <si>
    <t>Zestaw KONICA MINOLTA C258</t>
  </si>
  <si>
    <t>Szkoła Podstawowa im. Fabiana Dury w Chmielowie</t>
  </si>
  <si>
    <t>Szkoła Podstawowa im.Fabaian Dury w Chmielowie</t>
  </si>
  <si>
    <t>Szkoła Podstawowa im.Fabiana Dury w Chmielowie</t>
  </si>
  <si>
    <t xml:space="preserve">Aparat telefoniczny  PANASONIC KX-TG2511PDM   </t>
  </si>
  <si>
    <t>Laptop Lenovo 100-15IBD 15,6"/i3</t>
  </si>
  <si>
    <t>Radiomagbnetofon Philips  AZ-783/12 usb, mp3</t>
  </si>
  <si>
    <t xml:space="preserve">Kserokopiarka-RICOH MPC 300-SP     </t>
  </si>
  <si>
    <t xml:space="preserve">Kserokopiarka RICOH MPC 2500             </t>
  </si>
  <si>
    <t>Droga dojazdowa i chodnik z kostki brukowej</t>
  </si>
  <si>
    <t>Tablica multimedialna-hala sportowa</t>
  </si>
  <si>
    <t>Ekran przenośny 300x225cm-hala sportowa</t>
  </si>
  <si>
    <t>Projektor multimedialny-hala sportowa</t>
  </si>
  <si>
    <t>Szafka multimedialna-hala sportowa</t>
  </si>
  <si>
    <t>Przenośna elektroniczna tablica wyników-hala sportowa</t>
  </si>
  <si>
    <t>kamera do monitoringu</t>
  </si>
  <si>
    <t>rejestrator monitoringu</t>
  </si>
  <si>
    <t>Ekran elektryczny PROFI</t>
  </si>
  <si>
    <t xml:space="preserve">Radio CD PHILIPS </t>
  </si>
  <si>
    <t>Radio odtwarzacz Sony 2 szt</t>
  </si>
  <si>
    <t>Tv Manta Led</t>
  </si>
  <si>
    <t>Lenovo IdeaPad 110</t>
  </si>
  <si>
    <t>Projektor Vivitek DS234 z uchytem</t>
  </si>
  <si>
    <t>Niszczarka do dokumentów</t>
  </si>
  <si>
    <t>Tablica interaktywna QOMO</t>
  </si>
  <si>
    <t>Projektor BenQ DLP</t>
  </si>
  <si>
    <t>2 pracowników</t>
  </si>
  <si>
    <t>Laptop Acer E5-573</t>
  </si>
  <si>
    <t xml:space="preserve">Rejestrator TR610MF, czytnik MF7-20 ZEW GIGA TMS                </t>
  </si>
  <si>
    <t>Odtwarzacz PHILIPS RM-USB, MP3</t>
  </si>
  <si>
    <t xml:space="preserve">Laptop ACER ES1-533     </t>
  </si>
  <si>
    <t>10 pracowników</t>
  </si>
  <si>
    <t>4.</t>
  </si>
  <si>
    <t>5.</t>
  </si>
  <si>
    <t>Drukarka HP Laserjet PRO</t>
  </si>
  <si>
    <t>Szkoła Podstawowa w Jadachach</t>
  </si>
  <si>
    <t xml:space="preserve">                                       6 pracowników     
 </t>
  </si>
  <si>
    <t>Budunek Szkoły Podstawowej                           w Jadachach wraz z ogrodzeniem</t>
  </si>
  <si>
    <t>Szkoła Podstawowa w Chmielowie</t>
  </si>
  <si>
    <t xml:space="preserve">Szkoła Podstawowa w Chmielowie </t>
  </si>
  <si>
    <t xml:space="preserve">Kserokopiarka KONICA MINOLTA BIZHUB 223U    </t>
  </si>
  <si>
    <t>5 pracowników</t>
  </si>
  <si>
    <t>Projektor VIEWSONIC</t>
  </si>
  <si>
    <t>39-460 Nowa Dęba,  ul. Kościuszki 110</t>
  </si>
  <si>
    <t>39-460 Nowa Dęba, ul. Rzeszowska 3</t>
  </si>
  <si>
    <t>39-460 Nowa Dęba, Tarnowska Wola</t>
  </si>
  <si>
    <t>39-460 Nowa Dęba, Rozalin</t>
  </si>
  <si>
    <t>39-460 Nowa Dęba, Alfredówka</t>
  </si>
  <si>
    <t>39-442 Chmielów, Jadachy</t>
  </si>
  <si>
    <t>39-442 Chmielów, Cygany</t>
  </si>
  <si>
    <t>39-460 Nowa Dęba, ul. Stefana Żeromskiego 2</t>
  </si>
  <si>
    <t>Szkoła Podstawowa nr 2 w Nowej Dębie</t>
  </si>
  <si>
    <t>Instrukcja przeciwpożarowa zgodna z przepisami i zatwierdzona przez uprawnioną osobę (straż pożarną), zgodne z przepisami i instrukcją oznakowanie i zabezpieczene w środki gaśnicze. Zabezpieczenie przeciw kradzieżowe: monitoring na korytarzach UMiG, oświetlenie wokół budynku</t>
  </si>
  <si>
    <t>Instrukcja p.poż. Zgodna z przepisami i zatwierdzona przez uprawniona osobe (straz pożarną), zgodne z przepisami i instruykcją oznakowanie i zabezpieczenie w środki gasnicze. Zabezpieczenie antykradzieżowe: w budynku zainstalowane sa czujniki ruchu na wypadek włamania. Obejście budynku pływalni i Orlika jest oświetlone oraz monitorowane. Instalacja alarmowana na wypadek włamania-kryta pływalnia.</t>
  </si>
  <si>
    <t>Biuro Obsługi Jednostek Samorządowych</t>
  </si>
  <si>
    <t>39-460 Nowa Dęba, ul. Sportowa 5
pozostałe lokalizacje: ul. Kościuszki 14, ul. Rzeszowska 6, ul.Chopina 1</t>
  </si>
  <si>
    <t>Wykaz maszyn i urządzeń</t>
  </si>
  <si>
    <t>ŁĄCZNIE:</t>
  </si>
  <si>
    <t xml:space="preserve">Bieżnia lekkoatletyczna wraz ze skocznią i rzutnią </t>
  </si>
  <si>
    <t xml:space="preserve">Drukarka laserowa SAMSUNG SL-M3820ND </t>
  </si>
  <si>
    <t>Tablety HUAWEI MediaPad T3 10.0 16 GB 4G LTE +etui 15 sztuk</t>
  </si>
  <si>
    <t>Kamery wraz z uruchomieniem usługi transmisji obrad na żywo przez Internet</t>
  </si>
  <si>
    <t>Obiekt użyteczności publicznej</t>
  </si>
  <si>
    <t>Wiata przystankowa przy drodze w Cyganach</t>
  </si>
  <si>
    <t>Wiata rowerowa w Alfredówce</t>
  </si>
  <si>
    <t>Pompa Honda WT 30X -do wody zanieczyszczonej Rozalin</t>
  </si>
  <si>
    <t>38 nauczycieli</t>
  </si>
  <si>
    <t>1  nauczycieli</t>
  </si>
  <si>
    <t>0 pracownków</t>
  </si>
  <si>
    <t>0 uczniów</t>
  </si>
  <si>
    <t xml:space="preserve">Tablica interaktywna 2 szt. </t>
  </si>
  <si>
    <t>głośniki do tablicy interaktyw.</t>
  </si>
  <si>
    <t>Komputer z oprogramowaniem</t>
  </si>
  <si>
    <t>Radioodtwarzacz</t>
  </si>
  <si>
    <t>Tablica z projektorem</t>
  </si>
  <si>
    <t>Komputery - zestawy multimedialne</t>
  </si>
  <si>
    <t>Używana kserokopiarka</t>
  </si>
  <si>
    <t>laminator</t>
  </si>
  <si>
    <t>Komputery 2 szt</t>
  </si>
  <si>
    <t>ProjektorBENQ</t>
  </si>
  <si>
    <t>Drukarka</t>
  </si>
  <si>
    <t>Telefaks</t>
  </si>
  <si>
    <t>Kserokopiarka</t>
  </si>
  <si>
    <t>Aktywna tablica + projektor</t>
  </si>
  <si>
    <t>Laptop z oprogramowaniem</t>
  </si>
  <si>
    <t xml:space="preserve">Niszczarka 2 szt. </t>
  </si>
  <si>
    <t>Komputer</t>
  </si>
  <si>
    <t>Laptopy 21 szt. +oprogramowanie</t>
  </si>
  <si>
    <t>Niszczarka</t>
  </si>
  <si>
    <t>Razem:</t>
  </si>
  <si>
    <t>laptopy z oprogramowaniem +laptop</t>
  </si>
  <si>
    <t>Komputer PC Medione 5/MT14/3,  5szt.x 1560</t>
  </si>
  <si>
    <t>33 pracowników</t>
  </si>
  <si>
    <t>Zestaw komputerowy-konserwatorzy</t>
  </si>
  <si>
    <t xml:space="preserve">Laptop MOUV 1508-1 trenerzy </t>
  </si>
  <si>
    <t>Drukarka HP 1109</t>
  </si>
  <si>
    <t>Telewizor Blaupunkt BLA-40/1330-125</t>
  </si>
  <si>
    <t>Defibrylator-pływalnia</t>
  </si>
  <si>
    <t>2010, 2016</t>
  </si>
  <si>
    <t>Laptop DELL</t>
  </si>
  <si>
    <t>Monitor komputerowy</t>
  </si>
  <si>
    <t>Drukarka laserowa BROTHER</t>
  </si>
  <si>
    <t>Pralka automatyczna</t>
  </si>
  <si>
    <t>WW70J5346DW</t>
  </si>
  <si>
    <t>Samsung</t>
  </si>
  <si>
    <t>ul. Kościuszki 110, 39-460 Nowa Dęba</t>
  </si>
  <si>
    <t>Grubościówko-wyrównywarka</t>
  </si>
  <si>
    <t>HMS1070</t>
  </si>
  <si>
    <t>2018</t>
  </si>
  <si>
    <t>Scheppach</t>
  </si>
  <si>
    <t>Chłodziarko - zamrażarka</t>
  </si>
  <si>
    <t>RB37J5325SS</t>
  </si>
  <si>
    <t>Piekarnik</t>
  </si>
  <si>
    <t>KBO1066PTX</t>
  </si>
  <si>
    <t>Kernau</t>
  </si>
  <si>
    <t>Kuchnia elektryczna</t>
  </si>
  <si>
    <t>618CE3.33HTaQ XX</t>
  </si>
  <si>
    <t>Amica</t>
  </si>
  <si>
    <t>Frezarka dolnowrzecionowa</t>
  </si>
  <si>
    <t>FS 160L</t>
  </si>
  <si>
    <t>1,5 kw</t>
  </si>
  <si>
    <t>Holzmann</t>
  </si>
  <si>
    <t>rejestrator, dysk, kamera</t>
  </si>
  <si>
    <t>mikrofon pojemnościowy</t>
  </si>
  <si>
    <t>tablet, noebook</t>
  </si>
  <si>
    <t>dysk twardy</t>
  </si>
  <si>
    <t>kamera sportowa</t>
  </si>
  <si>
    <t>niszczarka OPUS</t>
  </si>
  <si>
    <t>dron</t>
  </si>
  <si>
    <t xml:space="preserve">kamera </t>
  </si>
  <si>
    <t xml:space="preserve">laptop ACER </t>
  </si>
  <si>
    <t>81 pracowników</t>
  </si>
  <si>
    <t>Zestaw narzędzi hydraulicznych kat. I m-ki WEBER            OSP Chmielów</t>
  </si>
  <si>
    <t>WEBER</t>
  </si>
  <si>
    <t>16 pracowników</t>
  </si>
  <si>
    <t>359 uczniów</t>
  </si>
  <si>
    <t>62 nauczycieli</t>
  </si>
  <si>
    <t>17 pracowników</t>
  </si>
  <si>
    <t>465 uczniów</t>
  </si>
  <si>
    <t>23  nauczycieli</t>
  </si>
  <si>
    <t>6 pracowników</t>
  </si>
  <si>
    <t>118 uczniów</t>
  </si>
  <si>
    <t>19  nauczycieli</t>
  </si>
  <si>
    <t>79 uczniów</t>
  </si>
  <si>
    <t>14  nauczycieli</t>
  </si>
  <si>
    <t>12 uczniów</t>
  </si>
  <si>
    <t>22 nauczycieli</t>
  </si>
  <si>
    <t>154 uczniów</t>
  </si>
  <si>
    <t>11 nauczycieli</t>
  </si>
  <si>
    <t xml:space="preserve">29 uczniów   </t>
  </si>
  <si>
    <t>13 nauczycieli</t>
  </si>
  <si>
    <t>13 pracowników</t>
  </si>
  <si>
    <t>104 dzieci</t>
  </si>
  <si>
    <t>13  nauczycieli</t>
  </si>
  <si>
    <t>93 dzieci</t>
  </si>
  <si>
    <t xml:space="preserve">7 pracowników </t>
  </si>
  <si>
    <t>Maria Szymula                   tel. 846 22 56</t>
  </si>
  <si>
    <t>LAPTOP 3szt</t>
  </si>
  <si>
    <t>laptopy</t>
  </si>
  <si>
    <t>Drukarka  BROTHER 2 szt</t>
  </si>
  <si>
    <t>Drukarka laserowa DCP-1622W-SP</t>
  </si>
  <si>
    <t>Sprzęt komputerowy</t>
  </si>
  <si>
    <t>Projektor</t>
  </si>
  <si>
    <t>Komputery -34 szt</t>
  </si>
  <si>
    <t xml:space="preserve">Zestaw multimedialny </t>
  </si>
  <si>
    <t>Laptopy HP15-DW0013NW</t>
  </si>
  <si>
    <t xml:space="preserve">Notebook i radioodtwarzacz </t>
  </si>
  <si>
    <t xml:space="preserve"> Laptopy 25 szt</t>
  </si>
  <si>
    <t>Zestaw komputerowy - 12szt</t>
  </si>
  <si>
    <t>Laptop Hp</t>
  </si>
  <si>
    <t xml:space="preserve">Laptop HP,Lenovo 2 szt </t>
  </si>
  <si>
    <t xml:space="preserve">Sygnalizator hałasu </t>
  </si>
  <si>
    <t>Laptopy 3 szt</t>
  </si>
  <si>
    <t xml:space="preserve">Ekran manualny scienny </t>
  </si>
  <si>
    <t>Laptop DELL 1 szt</t>
  </si>
  <si>
    <t xml:space="preserve">Rzutnik i uchwytu do projektora </t>
  </si>
  <si>
    <t>Komputery 22 sz- darowizna</t>
  </si>
  <si>
    <t>Laptopy 44 szt</t>
  </si>
  <si>
    <t>Projektor OPTOMA</t>
  </si>
  <si>
    <t>Tablica interaktywna My board</t>
  </si>
  <si>
    <t>Rzutnik ultraogniskowy  EPSON</t>
  </si>
  <si>
    <t xml:space="preserve">Laptop DELL 3 szt </t>
  </si>
  <si>
    <t>Głośnik do tablicy SOUND BAR</t>
  </si>
  <si>
    <t>Laptopy DELL 13 szt</t>
  </si>
  <si>
    <t xml:space="preserve">Laptopy 14 szt </t>
  </si>
  <si>
    <t>Laminator a3</t>
  </si>
  <si>
    <t>Elektroniczna woźna</t>
  </si>
  <si>
    <t xml:space="preserve">Komputery </t>
  </si>
  <si>
    <t>Drukarka BROTHER</t>
  </si>
  <si>
    <t xml:space="preserve">Ekran projekcyjny </t>
  </si>
  <si>
    <t>Zestaw nagłośnieniowy</t>
  </si>
  <si>
    <t>Urządzenie wielofunkcyjne BROTHER PCP1610WE</t>
  </si>
  <si>
    <t>Odkurzacz PROF.1.2</t>
  </si>
  <si>
    <t xml:space="preserve">Sprzęt komputerowy </t>
  </si>
  <si>
    <t>Laptopy 21 szt</t>
  </si>
  <si>
    <t>Oprogramowanie do laptopów</t>
  </si>
  <si>
    <t>Radio cd SENCOR SPT4700</t>
  </si>
  <si>
    <t>Dysk zewnętrzny</t>
  </si>
  <si>
    <t>Szlifierka kątowa</t>
  </si>
  <si>
    <t>Laptop lenovo 2 szt</t>
  </si>
  <si>
    <t>Karta WFI 2 szt</t>
  </si>
  <si>
    <t>Laptopy 7 szt</t>
  </si>
  <si>
    <t>Tablica magnetyczna</t>
  </si>
  <si>
    <t>Drukarka laserowa</t>
  </si>
  <si>
    <t>Laptopy 5 szt</t>
  </si>
  <si>
    <t>Wyciskarka do soków</t>
  </si>
  <si>
    <t xml:space="preserve">Odkurzacz ZELMER </t>
  </si>
  <si>
    <t xml:space="preserve">Blender AMICA </t>
  </si>
  <si>
    <t>Radio CD</t>
  </si>
  <si>
    <t>Zespół Placówek Oświatowych</t>
  </si>
  <si>
    <t>36 pracowników</t>
  </si>
  <si>
    <t>komputer DELL Vostro 3670 MT SSD</t>
  </si>
  <si>
    <t>Drukarka HP LaserJet PRO 102A - 3 szt./430,-zł</t>
  </si>
  <si>
    <t xml:space="preserve">Urządzenie wielofunkcyjne Ricoh MP3352 </t>
  </si>
  <si>
    <t>Drukarka LaserJet PRO M203DN</t>
  </si>
  <si>
    <t>Drukarka HP LaserJet M28A</t>
  </si>
  <si>
    <t>Urządzenie wielofunkcyjne HP PRO M426M</t>
  </si>
  <si>
    <t>Komputery używane 5 szt (2 kasa,1 serwer,1 konserw,1 adm)</t>
  </si>
  <si>
    <t>Kosiarka traktorowa</t>
  </si>
  <si>
    <t>2012</t>
  </si>
  <si>
    <t>Nowa Dęba Stadion</t>
  </si>
  <si>
    <t>2017</t>
  </si>
  <si>
    <t>Cygany stadion</t>
  </si>
  <si>
    <t>Miniciągnik kosiarka Kubota BX231 z osprzętem</t>
  </si>
  <si>
    <t>Głośnik Panasonic</t>
  </si>
  <si>
    <t>Piła taśmowa</t>
  </si>
  <si>
    <t>BS 250</t>
  </si>
  <si>
    <t>370 W</t>
  </si>
  <si>
    <t>2019</t>
  </si>
  <si>
    <t>Maktek</t>
  </si>
  <si>
    <t>mikrofony bzeprzewodowe (8x5000) SHURE</t>
  </si>
  <si>
    <t>nadajnik cyfrowy SHURE QLX D1-K519 (8X 1850)</t>
  </si>
  <si>
    <t>drukarka Brother HL-1223 WE</t>
  </si>
  <si>
    <t>sprzęt grający POWER AUDIO SHARP PS-940</t>
  </si>
  <si>
    <t>kamera sportowa SJCAM SJ8 Pro</t>
  </si>
  <si>
    <t>defibrylator</t>
  </si>
  <si>
    <t>Zestaw do transmisji onine</t>
  </si>
  <si>
    <t>kamera hdr CX405 SONY</t>
  </si>
  <si>
    <t>dysk zewnętrzny</t>
  </si>
  <si>
    <t>pralka AMICA</t>
  </si>
  <si>
    <t>wyciągarka elektryczna linowa</t>
  </si>
  <si>
    <t>Kostkarka Camry CR8073</t>
  </si>
  <si>
    <t>Zmywarka BECO DFN05311s</t>
  </si>
  <si>
    <t>Expres SIMENS TI303203RW</t>
  </si>
  <si>
    <t>Kuchnia BEKO GM 1532 1DX</t>
  </si>
  <si>
    <t>Zmywarka ELECTROLUX ESF7951LOX</t>
  </si>
  <si>
    <t>Niszczarka LEITZ IQ HOME OFFICE</t>
  </si>
  <si>
    <t>Kolumny szerokopasmowe ELECTRO-VOICE ETX-35P</t>
  </si>
  <si>
    <t>Kolumny niskotonowe basowe  -"- EXT-18SP</t>
  </si>
  <si>
    <t>monitor</t>
  </si>
  <si>
    <t>Lodówka HISENSE RQ689N4AC2</t>
  </si>
  <si>
    <t>Kolumny szerokopasmowe ELECTRO-VOICE ETX 10P</t>
  </si>
  <si>
    <t>Fotowoltaika</t>
  </si>
  <si>
    <t>Instalacja fotowoltaiczna przy SP Nr 2 w N.Dębie</t>
  </si>
  <si>
    <t>Nowa Dęba                     ul. Leśna 42</t>
  </si>
  <si>
    <t>Instalacja fotowltaiczna przy Krytej pływalni SOSiR N.Dęba</t>
  </si>
  <si>
    <t>Nowa Dęba                       ul. Kościuszki</t>
  </si>
  <si>
    <t>Instalacja fotowltaiczna przy Krytej pływalni SOSiR N.Dęba zasilająca MGOPS i Przedszkole Nr 1 w N.Dębie</t>
  </si>
  <si>
    <t>Nowa Dęba                  ul. Kościuszki</t>
  </si>
  <si>
    <t>6.</t>
  </si>
  <si>
    <t>Motopompa pożarnicza TOHATSU M16/8    OSP Alfredówka</t>
  </si>
  <si>
    <t>Drukarka laserowa SAMSUNG SL-M402ND</t>
  </si>
  <si>
    <t>Drukarka MFP ITS L7180 kolor A3</t>
  </si>
  <si>
    <t>Drukarka SAMSUNG SL-M4 020ND LaserPrinter</t>
  </si>
  <si>
    <t>Komputer Lenovo V530s</t>
  </si>
  <si>
    <t>Monitoring terenu Zalewu w Nowej Dębie</t>
  </si>
  <si>
    <t>Droga wzdłuż Bystrzyka</t>
  </si>
  <si>
    <t>Droga gminna nr 109966R na terenie TSSE EURO-PARK WISŁOSAN Podstrefa N.Dęba</t>
  </si>
  <si>
    <t>Chodnik od PKP -Dezamet -ZS Nr 2 w Nowej Dębie</t>
  </si>
  <si>
    <t>Garaż blaszany przy OSP Cygany</t>
  </si>
  <si>
    <t>Garaż blaszany przy OSP Tarnowska Wola</t>
  </si>
  <si>
    <t>Dęba</t>
  </si>
  <si>
    <t>Garaż blaszany przy OSP Dęba</t>
  </si>
  <si>
    <t>OBIEKTY OŚWIATY</t>
  </si>
  <si>
    <t>Boisko wielofunkcyjne przy Szkole Podstawowej w Tarnowskiej Woli</t>
  </si>
  <si>
    <t>Boisko wielofunkcyjne przy ZPO w Nowej Dębie</t>
  </si>
  <si>
    <t>Otwarta Strefa Aktywności w Chmielowie</t>
  </si>
  <si>
    <t>Drukarka SAMUNG ProXpress SL-M4 020ND LaserPrinter</t>
  </si>
  <si>
    <t>Drukarka laserowa SAMSUNG SL-M4020ND</t>
  </si>
  <si>
    <t>Monitoring w Cyganach</t>
  </si>
  <si>
    <t>Monitoring przy OSP Alfredówka</t>
  </si>
  <si>
    <t>Urządzenie wielofunkcyjne HP LaserJet Pro200 MFP M225dn</t>
  </si>
  <si>
    <t>Stacja robocza Dell Precision</t>
  </si>
  <si>
    <t>ŁĄCZNIE</t>
  </si>
  <si>
    <t>FOTOWOLTAIKA</t>
  </si>
  <si>
    <t>TABELA NR 10</t>
  </si>
  <si>
    <t>TABELA NR 6</t>
  </si>
  <si>
    <r>
      <t xml:space="preserve">Liczba pracowników                                                 </t>
    </r>
    <r>
      <rPr>
        <sz val="10"/>
        <rFont val="Verdana"/>
        <family val="2"/>
      </rPr>
      <t>(w przypadku szkół należy wpisać oddzielnie liczbę nauczycieli i liczbę pozostałych pracowników)</t>
    </r>
  </si>
  <si>
    <r>
      <t xml:space="preserve">Liczba uczniów lub wychowanków                                                          </t>
    </r>
    <r>
      <rPr>
        <sz val="10"/>
        <rFont val="Verdana"/>
        <family val="2"/>
      </rPr>
      <t>(dotyczy szkół, ośrodków wychowawczych, domów dziecka, DPS)</t>
    </r>
  </si>
  <si>
    <r>
      <t>Nazwa Budynku/Budowli                                                         ( Grupa I i II środków trwałych)</t>
    </r>
    <r>
      <rPr>
        <b/>
        <i/>
        <sz val="11"/>
        <rFont val="Verdana"/>
        <family val="2"/>
      </rPr>
      <t xml:space="preserve"> </t>
    </r>
    <r>
      <rPr>
        <i/>
        <sz val="11"/>
        <rFont val="Verdana"/>
        <family val="2"/>
      </rPr>
      <t xml:space="preserve">[w tym przystanki/wiaty przystankowe; obiekty mostowe (mosty, wiadukty, estakady, kładki), tunele w tym przejścia podziemne; przepusty drogowe, </t>
    </r>
  </si>
  <si>
    <r>
      <t>Informacja o przeznaczeniu budynku/ budowli</t>
    </r>
    <r>
      <rPr>
        <sz val="11"/>
        <rFont val="Verdana"/>
        <family val="2"/>
      </rPr>
      <t xml:space="preserve"> </t>
    </r>
    <r>
      <rPr>
        <i/>
        <sz val="11"/>
        <rFont val="Verdana"/>
        <family val="2"/>
      </rPr>
      <t>(nie dotyczy infrastruktury drogowej)</t>
    </r>
  </si>
  <si>
    <r>
      <t xml:space="preserve">Czy budynek jest użytkowany? </t>
    </r>
    <r>
      <rPr>
        <i/>
        <sz val="11"/>
        <rFont val="Verdana"/>
        <family val="2"/>
      </rPr>
      <t>(TAK/NIE)</t>
    </r>
  </si>
  <si>
    <r>
      <t xml:space="preserve">Wartość początkowa </t>
    </r>
    <r>
      <rPr>
        <sz val="11"/>
        <rFont val="Verdana"/>
        <family val="2"/>
      </rPr>
      <t xml:space="preserve">(księgowa brutto) </t>
    </r>
    <r>
      <rPr>
        <b/>
        <sz val="11"/>
        <rFont val="Verdana"/>
        <family val="2"/>
      </rPr>
      <t xml:space="preserve">            </t>
    </r>
  </si>
  <si>
    <r>
      <t>Zabezpieczenia p-poż i przeciw kradzieżowe</t>
    </r>
    <r>
      <rPr>
        <i/>
        <sz val="11"/>
        <rFont val="Verdana"/>
        <family val="2"/>
      </rPr>
      <t xml:space="preserve"> [np. ilość gaśnic z podaniem ich rodzaju (pianowe, śniegowe, proszkowe), ilość hydrantów wewnętrznych i zewnętrznych; ilość zamków w drzwiach wejściowych, okratowanie okien parteru, alarm przeciwpożarowy i/lub an</t>
    </r>
  </si>
  <si>
    <r>
      <t>Lokalizacja</t>
    </r>
    <r>
      <rPr>
        <i/>
        <sz val="11"/>
        <rFont val="Verdana"/>
        <family val="2"/>
      </rPr>
      <t xml:space="preserve"> (dokładny adres)</t>
    </r>
  </si>
  <si>
    <r>
      <t>powierzchnia użytkowa</t>
    </r>
    <r>
      <rPr>
        <sz val="11"/>
        <rFont val="Verdana"/>
        <family val="2"/>
      </rPr>
      <t xml:space="preserve">                          (w m?)</t>
    </r>
  </si>
  <si>
    <r>
      <t xml:space="preserve">Czy budynek jest podpiwniczony? </t>
    </r>
    <r>
      <rPr>
        <sz val="11"/>
        <rFont val="Verdana"/>
        <family val="2"/>
      </rPr>
      <t>(TAK/NIE)</t>
    </r>
  </si>
  <si>
    <r>
      <t xml:space="preserve">Czy w budynku/ budowli znajdują się instalacje sanitarne? </t>
    </r>
    <r>
      <rPr>
        <sz val="11"/>
        <rFont val="Verdana"/>
        <family val="2"/>
      </rPr>
      <t>(TAK/NIE)</t>
    </r>
  </si>
  <si>
    <r>
      <t xml:space="preserve">Czy budynek/ budowla jest wyposażony w windę?                                                                </t>
    </r>
    <r>
      <rPr>
        <sz val="11"/>
        <rFont val="Verdana"/>
        <family val="2"/>
      </rPr>
      <t>(TAK/NIE)</t>
    </r>
  </si>
  <si>
    <t>Drogi twarde (km)</t>
  </si>
  <si>
    <t>Drogi gruntowe (km)</t>
  </si>
  <si>
    <t>Grupa IV   (bez sprzętów elektronicznych wykazanych w tabeli nr 3)</t>
  </si>
  <si>
    <t>Grupa VI     (bez sprzętów elektronicznych wykazanych w tabeli nr 3)</t>
  </si>
  <si>
    <t>Grupa VII    (po wyłączeniu pojazdów mechanicznych podlegających rejestracji)</t>
  </si>
  <si>
    <t>Grupa VIII    (bez sprzętów elektronicznych wykazanych w tabeli nr 3)</t>
  </si>
  <si>
    <t>Środki niskocenne / grupa 013     (bez sprzętów elektronicznych wykazanych w tabeli nr 3)</t>
  </si>
  <si>
    <r>
      <t xml:space="preserve">Grupa IV   </t>
    </r>
    <r>
      <rPr>
        <sz val="10"/>
        <rFont val="Verdana"/>
        <family val="2"/>
      </rPr>
      <t>(bez sprzętów elektronicznych wykazanych w tabeli nr 3)</t>
    </r>
  </si>
  <si>
    <r>
      <t xml:space="preserve">Grupa VI    </t>
    </r>
    <r>
      <rPr>
        <sz val="10"/>
        <rFont val="Verdana"/>
        <family val="2"/>
      </rPr>
      <t xml:space="preserve"> (bez sprzętów elektronicznych wykazanych w tabeli nr 3)</t>
    </r>
  </si>
  <si>
    <r>
      <t xml:space="preserve">Grupa VII   </t>
    </r>
    <r>
      <rPr>
        <sz val="10"/>
        <rFont val="Verdana"/>
        <family val="2"/>
      </rPr>
      <t xml:space="preserve"> (po wyłączeniu pojazdów mechanicznych podlegających rejestracji)</t>
    </r>
  </si>
  <si>
    <r>
      <t xml:space="preserve">Grupa VIII    </t>
    </r>
    <r>
      <rPr>
        <sz val="10"/>
        <rFont val="Verdana"/>
        <family val="2"/>
      </rPr>
      <t>(bez sprzętów elektronicznych wykazanych w tabeli nr 3)</t>
    </r>
  </si>
  <si>
    <r>
      <t xml:space="preserve">Środki niskocenne / grupa 013    </t>
    </r>
    <r>
      <rPr>
        <sz val="10"/>
        <rFont val="Verdana"/>
        <family val="2"/>
      </rPr>
      <t xml:space="preserve"> (bez sprzętów elektronicznych wykazanych w tabeli nr 3)</t>
    </r>
  </si>
  <si>
    <r>
      <t xml:space="preserve">Wykaz lokalizacji z podaniem maksymalnej, dziennej wysokości wartości pieniężnych.                                                                                                                                  </t>
    </r>
    <r>
      <rPr>
        <i/>
        <sz val="10"/>
        <rFont val="Verdana"/>
        <family val="2"/>
      </rPr>
      <t>Wartości pieniężne: np. gotówka, papiery wa</t>
    </r>
  </si>
  <si>
    <t>INNE (monitoring, oświetlenie)</t>
  </si>
  <si>
    <r>
      <t xml:space="preserve">Rodzaj sprzętu </t>
    </r>
    <r>
      <rPr>
        <sz val="10"/>
        <rFont val="Verdana"/>
        <family val="2"/>
      </rPr>
      <t>(min. komputery stacjonarne, monitory, telewizory i pozostały sprzęt RTV oraz AudioVideo, drukarki, kserokopiarki, skanery, telefony stacjonarne, telefaxy, urządzenia wielofunkcyjne, rzutniki, wizualizery, tablice interaktywne, serwery, laptopy, monitoring, inne)</t>
    </r>
  </si>
  <si>
    <t>Sprzęt elektroniczny przenośny</t>
  </si>
  <si>
    <t>Sprzęt elektroniczny stacjonarny</t>
  </si>
  <si>
    <t>Wykaz sprzętu elektronicznego</t>
  </si>
  <si>
    <t>Ubezpieczenie mienia od wszystkich ryzyk</t>
  </si>
  <si>
    <t>Ubezpieczenie maszyn i urządzeń od wszystkich ryzyk</t>
  </si>
  <si>
    <t>Ubezpieczenie srzętu elektronicznego od wszystkich ryzyk</t>
  </si>
  <si>
    <t>Właściciel Pojazdu</t>
  </si>
  <si>
    <t>Ubezpieczający</t>
  </si>
  <si>
    <t>Numer
rejestracyjny</t>
  </si>
  <si>
    <t>VIN</t>
  </si>
  <si>
    <t>Marka</t>
  </si>
  <si>
    <t>Model</t>
  </si>
  <si>
    <t>Rodzaj pojazdu</t>
  </si>
  <si>
    <t>Liczba miejsc</t>
  </si>
  <si>
    <t>Pojemność silnika</t>
  </si>
  <si>
    <t>Ładowność</t>
  </si>
  <si>
    <t>DMC</t>
  </si>
  <si>
    <t>Data pierwszej rejestracji</t>
  </si>
  <si>
    <t xml:space="preserve">Wartość
</t>
  </si>
  <si>
    <t>OC</t>
  </si>
  <si>
    <t>AC</t>
  </si>
  <si>
    <t>NNW</t>
  </si>
  <si>
    <t>I okres ubezpieczenia, kolejne okresy ubezpieczenia roczne</t>
  </si>
  <si>
    <t>od</t>
  </si>
  <si>
    <t>do</t>
  </si>
  <si>
    <t xml:space="preserve">Gmina Nowa Dęba </t>
  </si>
  <si>
    <t xml:space="preserve"> ul. Rzeszowska 3, 39-460 Nowa Dęba</t>
  </si>
  <si>
    <t xml:space="preserve">867-20-78-107  </t>
  </si>
  <si>
    <t>RTA02880</t>
  </si>
  <si>
    <t>VF3GJ9HXC95255286</t>
  </si>
  <si>
    <t>PEUGEOT PARTNER II 1,6 02-09 HDI TRENDY</t>
  </si>
  <si>
    <t xml:space="preserve"> II 1,6 02-09 HDI TRENDY</t>
  </si>
  <si>
    <t>osobowy</t>
  </si>
  <si>
    <t>20-06-2007</t>
  </si>
  <si>
    <t>Netto</t>
  </si>
  <si>
    <t>RTAC528</t>
  </si>
  <si>
    <t>XXXXXXXXXXXX01651</t>
  </si>
  <si>
    <t>JELCZ 005</t>
  </si>
  <si>
    <t>specjalny</t>
  </si>
  <si>
    <t>05-01-1984</t>
  </si>
  <si>
    <t>Brutto</t>
  </si>
  <si>
    <t>RTA31AP</t>
  </si>
  <si>
    <t>SWNB750007F027780</t>
  </si>
  <si>
    <t>NIEWIADÓW B750</t>
  </si>
  <si>
    <t xml:space="preserve"> B750</t>
  </si>
  <si>
    <t>przyczepa lekka</t>
  </si>
  <si>
    <t>27-03-2007</t>
  </si>
  <si>
    <t>RTA09707</t>
  </si>
  <si>
    <t>XXXXXXXXXXXX12326</t>
  </si>
  <si>
    <t>STAR 2443W</t>
  </si>
  <si>
    <t xml:space="preserve"> 2443W</t>
  </si>
  <si>
    <t>21-07-1992</t>
  </si>
  <si>
    <t>UPOSAŻONY W NNW, OSP Nowa Dęba</t>
  </si>
  <si>
    <t xml:space="preserve"> ul. Ks. Henryka Łagockiego 52, 39-460 Nowa Dęba</t>
  </si>
  <si>
    <t>RTA19198</t>
  </si>
  <si>
    <t>VF1VB6J347602727</t>
  </si>
  <si>
    <t>RENAULT MASTER MAXI</t>
  </si>
  <si>
    <t xml:space="preserve"> MAXI</t>
  </si>
  <si>
    <t>specjalny pożarniczy</t>
  </si>
  <si>
    <t>12-09-2012</t>
  </si>
  <si>
    <t>RTAF024</t>
  </si>
  <si>
    <t>XXXXXXXXXXXX11571</t>
  </si>
  <si>
    <t>13-01-1989</t>
  </si>
  <si>
    <t>RTA97AF</t>
  </si>
  <si>
    <t>XXXXXXXXXXXX87035</t>
  </si>
  <si>
    <t>TATRA 815</t>
  </si>
  <si>
    <t>13-08-1990</t>
  </si>
  <si>
    <t>RTA98AE</t>
  </si>
  <si>
    <t>XXXXXXXX490012131</t>
  </si>
  <si>
    <t>MAGIRUS ZLF 24/65</t>
  </si>
  <si>
    <t xml:space="preserve"> ZLF 24/65</t>
  </si>
  <si>
    <t>21-03-1983</t>
  </si>
  <si>
    <t>RTAA798</t>
  </si>
  <si>
    <t>XXXXXXXXXXX00886</t>
  </si>
  <si>
    <t>JELCZ 315</t>
  </si>
  <si>
    <t>RTAJ145</t>
  </si>
  <si>
    <t>WF0LXX6BFL2P04728</t>
  </si>
  <si>
    <t>FORD TRANSIT</t>
  </si>
  <si>
    <t xml:space="preserve"> TRANSIT</t>
  </si>
  <si>
    <t>28-10-2002</t>
  </si>
  <si>
    <t xml:space="preserve">UPOSAŻONY W NNW, OSP Chmielów 1  </t>
  </si>
  <si>
    <t>RTA15757</t>
  </si>
  <si>
    <t>WMAN36ZZXBY259961</t>
  </si>
  <si>
    <t>MAN TGM</t>
  </si>
  <si>
    <t>21-07-2011</t>
  </si>
  <si>
    <t>RTAN068</t>
  </si>
  <si>
    <t>XXXXXXXXXXXX12384</t>
  </si>
  <si>
    <t>JELCZ 005M</t>
  </si>
  <si>
    <t xml:space="preserve"> 005M</t>
  </si>
  <si>
    <t>03-04-1993</t>
  </si>
  <si>
    <t>RTA05611</t>
  </si>
  <si>
    <t>KNEMB754276187670</t>
  </si>
  <si>
    <t>KIA CARNIVAL 2,9 CRDI TOUR DIESEL</t>
  </si>
  <si>
    <t xml:space="preserve"> 2,9 CRDI TOUR DIESEL</t>
  </si>
  <si>
    <t>01-04-2008</t>
  </si>
  <si>
    <t>UPOSAŻONY W NNW, OSP ALFREDÓWKA</t>
  </si>
  <si>
    <t>RTA21898</t>
  </si>
  <si>
    <t>WF0ZXXTTGZDG36013</t>
  </si>
  <si>
    <t>FORD TRANSIT CUSTOM 290 TDCI</t>
  </si>
  <si>
    <t xml:space="preserve"> CUSTOM 290 TDCI</t>
  </si>
  <si>
    <t>04-09-2013</t>
  </si>
  <si>
    <t>RTA23515</t>
  </si>
  <si>
    <t>ZFA22300005626878</t>
  </si>
  <si>
    <t>FIAT DOBLO</t>
  </si>
  <si>
    <t xml:space="preserve"> DOBLO</t>
  </si>
  <si>
    <t>22-05-2008</t>
  </si>
  <si>
    <t xml:space="preserve">UPOSAŻONY W NNW, OSP CYGANY             </t>
  </si>
  <si>
    <t>Cygany, 39-460 Nowa Dęba</t>
  </si>
  <si>
    <t>RTA25298</t>
  </si>
  <si>
    <t>VF1FL91B2EY765520</t>
  </si>
  <si>
    <t>RENAULT TRAFIC</t>
  </si>
  <si>
    <t xml:space="preserve"> TRAFIC</t>
  </si>
  <si>
    <t>30-10-2014</t>
  </si>
  <si>
    <t xml:space="preserve">UPOSAŻONY W NNW, OSP CYGANY                </t>
  </si>
  <si>
    <t>RTA18YP</t>
  </si>
  <si>
    <t>SWH2360SEB031797</t>
  </si>
  <si>
    <t>SWIDNIK TEMA</t>
  </si>
  <si>
    <t xml:space="preserve"> TEMA</t>
  </si>
  <si>
    <t>OSP w Tarnowskiej Woli</t>
  </si>
  <si>
    <t>Tarnowska Wola 227, 39-460 Nowa Dęba</t>
  </si>
  <si>
    <t>RTA27998</t>
  </si>
  <si>
    <t>VF13FL018533477229</t>
  </si>
  <si>
    <t>RTA98CL</t>
  </si>
  <si>
    <t>SWH2360S0FB047153</t>
  </si>
  <si>
    <t>TEMA BOX 23.60</t>
  </si>
  <si>
    <t xml:space="preserve"> BOX 23.60</t>
  </si>
  <si>
    <t>RTA31999</t>
  </si>
  <si>
    <t>VF1VDH8Z353213242</t>
  </si>
  <si>
    <t>RENAULT MASTER</t>
  </si>
  <si>
    <t xml:space="preserve"> MASTER</t>
  </si>
  <si>
    <t>28-12-2016</t>
  </si>
  <si>
    <t>RTAX556</t>
  </si>
  <si>
    <t>SUASW3RAP5S680623</t>
  </si>
  <si>
    <t>AUTOSAN S.A.</t>
  </si>
  <si>
    <t>A0909 L.04 12.5t</t>
  </si>
  <si>
    <t>autobus</t>
  </si>
  <si>
    <t>RTA34692</t>
  </si>
  <si>
    <t>YV2TOY1B3HZ113661</t>
  </si>
  <si>
    <t>VOLVO</t>
  </si>
  <si>
    <t>FLD3C</t>
  </si>
  <si>
    <t>RTA21ML</t>
  </si>
  <si>
    <t>SWH2360S0HB92318</t>
  </si>
  <si>
    <t>BOX 23.60</t>
  </si>
  <si>
    <t>RTA22RL</t>
  </si>
  <si>
    <t>SXE1P202DKS103168</t>
  </si>
  <si>
    <t>NEPTUN REMORQUE 1</t>
  </si>
  <si>
    <t>N7-202 PTD</t>
  </si>
  <si>
    <t>Ochotnicza Straż Pożarna</t>
  </si>
  <si>
    <t>ul. Ks. Henryka Łagockiego 52, 39-460 Nowa Dęba</t>
  </si>
  <si>
    <t>RTA40112</t>
  </si>
  <si>
    <t>SUSL80ZZZ3F001678</t>
  </si>
  <si>
    <t>FSC-STARACHOWICE</t>
  </si>
  <si>
    <t>STAR 14.225 LA-LF</t>
  </si>
  <si>
    <t>RTA42223</t>
  </si>
  <si>
    <t>VF1HDC2K638549426</t>
  </si>
  <si>
    <t>samochód ciężarowy</t>
  </si>
  <si>
    <t>ul. H. Łagockiego 52, 39-460 Nowa Dęba</t>
  </si>
  <si>
    <t>RTA44112</t>
  </si>
  <si>
    <t>VSKTVUR20U0539187</t>
  </si>
  <si>
    <t>Nissan</t>
  </si>
  <si>
    <t>Terrano</t>
  </si>
  <si>
    <t>TABELA NR 11</t>
  </si>
  <si>
    <t>Załącznik nr 3 do SIWZ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</si>
</sst>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d/mm/yyyy"/>
    <numFmt numFmtId="167" formatCode="#,##0.00\ &quot;zł&quot;"/>
    <numFmt numFmtId="168" formatCode="\ #,##0.00&quot; zł &quot;;\-#,##0.00&quot; zł &quot;;&quot; -&quot;#&quot; zł &quot;;@\ "/>
    <numFmt numFmtId="169" formatCode="_-* #,##0.00&quot; zł&quot;_-;\-* #,##0.00&quot; zł&quot;_-;_-* \-??&quot; zł&quot;_-;_-@_-"/>
    <numFmt numFmtId="170" formatCode="#,##0.00&quot; zł &quot;;\-#,##0.00&quot; zł &quot;;&quot; -&quot;#&quot; zł &quot;;@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\ &quot;zł&quot;;[Red]#,##0.00\ &quot;zł&quot;"/>
    <numFmt numFmtId="175" formatCode="#,##0.00;[Red]#,##0.00"/>
    <numFmt numFmtId="176" formatCode="#,##0.00\ _z_ł"/>
    <numFmt numFmtId="177" formatCode="#,##0.00&quot; zł&quot;"/>
    <numFmt numFmtId="178" formatCode="#,##0.00&quot; zł&quot;;[Red]&quot;-&quot;#,##0.00&quot; zł&quot;"/>
    <numFmt numFmtId="179" formatCode="#,##0.00_ ;[Red]\-#,##0.00\ "/>
    <numFmt numFmtId="180" formatCode="_-* #,##0\ _z_ł_-;\-* #,##0\ _z_ł_-;_-* &quot;-&quot;??\ _z_ł_-;_-@_-"/>
    <numFmt numFmtId="181" formatCode="yyyy/mm/dd;@"/>
    <numFmt numFmtId="182" formatCode="#,##0_ ;\-#,##0\ "/>
    <numFmt numFmtId="183" formatCode="#,##0.00_ ;\-#,##0.00\ "/>
    <numFmt numFmtId="184" formatCode="0.00;[Red]0.00"/>
    <numFmt numFmtId="185" formatCode="[$-415]d\ mmmm\ yyyy"/>
    <numFmt numFmtId="186" formatCode="[$€-2]\ #,##0.00_);[Red]\([$€-2]\ #,##0.00\)"/>
    <numFmt numFmtId="187" formatCode="0.0"/>
    <numFmt numFmtId="188" formatCode="0.000"/>
    <numFmt numFmtId="189" formatCode="#,##0.0"/>
    <numFmt numFmtId="190" formatCode="#,##0.000"/>
    <numFmt numFmtId="191" formatCode="0.0000"/>
    <numFmt numFmtId="192" formatCode="0.00000"/>
    <numFmt numFmtId="193" formatCode="yyyy\-mm\-dd;@"/>
  </numFmts>
  <fonts count="52"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Arial CE"/>
      <family val="0"/>
    </font>
    <font>
      <b/>
      <sz val="12"/>
      <color indexed="8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sz val="10"/>
      <color indexed="10"/>
      <name val="Verdana"/>
      <family val="2"/>
    </font>
    <font>
      <u val="single"/>
      <sz val="10"/>
      <color indexed="12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i/>
      <sz val="11"/>
      <color indexed="10"/>
      <name val="Verdana"/>
      <family val="2"/>
    </font>
    <font>
      <sz val="11"/>
      <color indexed="10"/>
      <name val="Verdana"/>
      <family val="2"/>
    </font>
    <font>
      <b/>
      <i/>
      <sz val="11"/>
      <name val="Verdana"/>
      <family val="2"/>
    </font>
    <font>
      <b/>
      <sz val="11"/>
      <color indexed="8"/>
      <name val="Verdana"/>
      <family val="2"/>
    </font>
    <font>
      <sz val="7.5"/>
      <color indexed="8"/>
      <name val="Verdana"/>
      <family val="2"/>
    </font>
    <font>
      <i/>
      <sz val="11"/>
      <name val="Verdana"/>
      <family val="2"/>
    </font>
    <font>
      <b/>
      <sz val="14"/>
      <color indexed="8"/>
      <name val="Verdana"/>
      <family val="2"/>
    </font>
    <font>
      <b/>
      <sz val="14"/>
      <name val="Verdana"/>
      <family val="2"/>
    </font>
    <font>
      <i/>
      <sz val="10"/>
      <name val="Verdana"/>
      <family val="2"/>
    </font>
    <font>
      <b/>
      <i/>
      <sz val="11"/>
      <color indexed="8"/>
      <name val="Verdana"/>
      <family val="2"/>
    </font>
    <font>
      <b/>
      <sz val="16"/>
      <color indexed="8"/>
      <name val="Verdana"/>
      <family val="2"/>
    </font>
    <font>
      <sz val="14"/>
      <color indexed="8"/>
      <name val="Verdana"/>
      <family val="2"/>
    </font>
    <font>
      <sz val="12"/>
      <name val="Verdana"/>
      <family val="2"/>
    </font>
    <font>
      <u val="single"/>
      <sz val="10"/>
      <color rgb="FF0000FF"/>
      <name val="Verdana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b/>
      <sz val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/>
      <right style="thin"/>
      <top style="thin"/>
      <bottom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/>
      <bottom style="thin"/>
    </border>
    <border>
      <left style="medium"/>
      <right style="medium">
        <color indexed="23"/>
      </right>
      <top>
        <color indexed="63"/>
      </top>
      <bottom style="medium"/>
    </border>
    <border>
      <left style="medium">
        <color indexed="2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7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0" borderId="0">
      <alignment/>
      <protection/>
    </xf>
    <xf numFmtId="0" fontId="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0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3" fillId="7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686">
    <xf numFmtId="0" fontId="0" fillId="0" borderId="0" xfId="0" applyAlignment="1">
      <alignment/>
    </xf>
    <xf numFmtId="0" fontId="8" fillId="0" borderId="0" xfId="57" applyFont="1">
      <alignment/>
      <protection/>
    </xf>
    <xf numFmtId="0" fontId="5" fillId="0" borderId="0" xfId="57" applyFont="1" applyFill="1">
      <alignment/>
      <protection/>
    </xf>
    <xf numFmtId="0" fontId="7" fillId="0" borderId="0" xfId="0" applyFont="1" applyAlignment="1">
      <alignment/>
    </xf>
    <xf numFmtId="0" fontId="8" fillId="0" borderId="10" xfId="57" applyFont="1" applyFill="1" applyBorder="1" applyAlignment="1">
      <alignment horizontal="center" vertical="center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/>
    </xf>
    <xf numFmtId="0" fontId="8" fillId="0" borderId="11" xfId="57" applyFont="1" applyBorder="1" applyAlignment="1">
      <alignment horizontal="center" vertical="center" wrapText="1"/>
      <protection/>
    </xf>
    <xf numFmtId="0" fontId="8" fillId="0" borderId="11" xfId="57" applyFont="1" applyBorder="1">
      <alignment/>
      <protection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0" xfId="57" applyFont="1" applyAlignment="1">
      <alignment wrapText="1"/>
      <protection/>
    </xf>
    <xf numFmtId="0" fontId="5" fillId="0" borderId="0" xfId="57" applyFont="1" applyFill="1" applyAlignment="1">
      <alignment wrapText="1"/>
      <protection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7" fillId="23" borderId="0" xfId="0" applyFont="1" applyFill="1" applyAlignment="1">
      <alignment wrapText="1"/>
    </xf>
    <xf numFmtId="0" fontId="8" fillId="0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wrapText="1"/>
    </xf>
    <xf numFmtId="4" fontId="8" fillId="0" borderId="0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4" fontId="8" fillId="0" borderId="0" xfId="0" applyNumberFormat="1" applyFont="1" applyBorder="1" applyAlignment="1">
      <alignment/>
    </xf>
    <xf numFmtId="0" fontId="7" fillId="0" borderId="11" xfId="57" applyFont="1" applyBorder="1" applyAlignment="1">
      <alignment horizontal="center" vertical="center" wrapText="1"/>
      <protection/>
    </xf>
    <xf numFmtId="0" fontId="7" fillId="0" borderId="11" xfId="57" applyFont="1" applyBorder="1" applyAlignment="1">
      <alignment wrapText="1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8" fillId="0" borderId="11" xfId="57" applyFont="1" applyBorder="1" applyAlignment="1">
      <alignment horizontal="center" vertical="center"/>
      <protection/>
    </xf>
    <xf numFmtId="0" fontId="5" fillId="0" borderId="11" xfId="57" applyFont="1" applyFill="1" applyBorder="1">
      <alignment/>
      <protection/>
    </xf>
    <xf numFmtId="0" fontId="11" fillId="0" borderId="11" xfId="48" applyNumberFormat="1" applyFont="1" applyFill="1" applyBorder="1" applyAlignment="1" applyProtection="1">
      <alignment horizontal="center" vertical="center" wrapText="1"/>
      <protection/>
    </xf>
    <xf numFmtId="0" fontId="7" fillId="0" borderId="11" xfId="57" applyFont="1" applyBorder="1" applyAlignment="1">
      <alignment horizontal="center" wrapText="1"/>
      <protection/>
    </xf>
    <xf numFmtId="49" fontId="7" fillId="0" borderId="11" xfId="57" applyNumberFormat="1" applyFont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horizontal="centerContinuous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1" xfId="0" applyFont="1" applyFill="1" applyBorder="1" applyAlignment="1">
      <alignment wrapText="1"/>
    </xf>
    <xf numFmtId="0" fontId="5" fillId="0" borderId="0" xfId="57" applyFont="1" applyFill="1" applyBorder="1" applyAlignment="1">
      <alignment horizontal="left" vertical="center" wrapText="1"/>
      <protection/>
    </xf>
    <xf numFmtId="4" fontId="5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wrapText="1"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vertical="center"/>
    </xf>
    <xf numFmtId="0" fontId="7" fillId="0" borderId="11" xfId="57" applyFont="1" applyBorder="1" applyAlignment="1">
      <alignment vertical="center" wrapText="1"/>
      <protection/>
    </xf>
    <xf numFmtId="49" fontId="7" fillId="0" borderId="11" xfId="0" applyNumberFormat="1" applyFont="1" applyFill="1" applyBorder="1" applyAlignment="1">
      <alignment horizontal="center" vertical="center"/>
    </xf>
    <xf numFmtId="0" fontId="8" fillId="0" borderId="11" xfId="57" applyFont="1" applyBorder="1" applyAlignment="1">
      <alignment horizontal="center" wrapText="1"/>
      <protection/>
    </xf>
    <xf numFmtId="0" fontId="11" fillId="0" borderId="11" xfId="48" applyFont="1" applyFill="1" applyBorder="1" applyAlignment="1">
      <alignment horizontal="center" vertical="center"/>
    </xf>
    <xf numFmtId="0" fontId="11" fillId="0" borderId="11" xfId="48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right"/>
    </xf>
    <xf numFmtId="0" fontId="32" fillId="0" borderId="11" xfId="0" applyFont="1" applyFill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2" fillId="0" borderId="11" xfId="0" applyFont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2" fontId="32" fillId="0" borderId="11" xfId="0" applyNumberFormat="1" applyFont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4" fillId="0" borderId="0" xfId="57" applyFont="1">
      <alignment/>
      <protection/>
    </xf>
    <xf numFmtId="0" fontId="33" fillId="0" borderId="0" xfId="57" applyFont="1" applyFill="1">
      <alignment/>
      <protection/>
    </xf>
    <xf numFmtId="0" fontId="33" fillId="0" borderId="12" xfId="57" applyFont="1" applyFill="1" applyBorder="1" applyAlignment="1">
      <alignment horizontal="centerContinuous" vertical="center" wrapText="1"/>
      <protection/>
    </xf>
    <xf numFmtId="0" fontId="33" fillId="7" borderId="12" xfId="57" applyFont="1" applyFill="1" applyBorder="1" applyAlignment="1">
      <alignment horizontal="centerContinuous" vertical="center" wrapText="1"/>
      <protection/>
    </xf>
    <xf numFmtId="0" fontId="34" fillId="0" borderId="11" xfId="0" applyFont="1" applyFill="1" applyBorder="1" applyAlignment="1">
      <alignment vertical="center" wrapText="1"/>
    </xf>
    <xf numFmtId="4" fontId="34" fillId="0" borderId="11" xfId="56" applyNumberFormat="1" applyFont="1" applyBorder="1" applyAlignment="1">
      <alignment horizontal="center" vertical="center" wrapText="1"/>
      <protection/>
    </xf>
    <xf numFmtId="4" fontId="34" fillId="0" borderId="11" xfId="0" applyNumberFormat="1" applyFont="1" applyFill="1" applyBorder="1" applyAlignment="1">
      <alignment horizontal="center" vertical="center"/>
    </xf>
    <xf numFmtId="4" fontId="34" fillId="0" borderId="11" xfId="0" applyNumberFormat="1" applyFont="1" applyFill="1" applyBorder="1" applyAlignment="1">
      <alignment vertical="center"/>
    </xf>
    <xf numFmtId="0" fontId="34" fillId="0" borderId="11" xfId="0" applyFont="1" applyFill="1" applyBorder="1" applyAlignment="1">
      <alignment vertical="center"/>
    </xf>
    <xf numFmtId="4" fontId="34" fillId="0" borderId="11" xfId="0" applyNumberFormat="1" applyFont="1" applyFill="1" applyBorder="1" applyAlignment="1">
      <alignment horizontal="right" vertical="center"/>
    </xf>
    <xf numFmtId="4" fontId="34" fillId="0" borderId="11" xfId="0" applyNumberFormat="1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right" vertical="center"/>
    </xf>
    <xf numFmtId="0" fontId="32" fillId="0" borderId="11" xfId="0" applyFont="1" applyFill="1" applyBorder="1" applyAlignment="1">
      <alignment horizontal="center" vertical="center" wrapText="1"/>
    </xf>
    <xf numFmtId="0" fontId="34" fillId="0" borderId="11" xfId="57" applyFont="1" applyFill="1" applyBorder="1" applyAlignment="1">
      <alignment horizontal="center" vertical="center" wrapText="1"/>
      <protection/>
    </xf>
    <xf numFmtId="0" fontId="34" fillId="0" borderId="11" xfId="57" applyFont="1" applyFill="1" applyBorder="1" applyAlignment="1">
      <alignment horizontal="left" vertical="center" wrapText="1"/>
      <protection/>
    </xf>
    <xf numFmtId="0" fontId="32" fillId="0" borderId="11" xfId="0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vertical="center" wrapText="1"/>
    </xf>
    <xf numFmtId="4" fontId="34" fillId="0" borderId="11" xfId="0" applyNumberFormat="1" applyFont="1" applyBorder="1" applyAlignment="1">
      <alignment vertical="center"/>
    </xf>
    <xf numFmtId="0" fontId="32" fillId="0" borderId="11" xfId="0" applyFont="1" applyBorder="1" applyAlignment="1">
      <alignment vertical="center" wrapText="1"/>
    </xf>
    <xf numFmtId="4" fontId="32" fillId="0" borderId="11" xfId="0" applyNumberFormat="1" applyFont="1" applyFill="1" applyBorder="1" applyAlignment="1">
      <alignment vertical="center"/>
    </xf>
    <xf numFmtId="4" fontId="34" fillId="0" borderId="11" xfId="56" applyNumberFormat="1" applyFont="1" applyFill="1" applyBorder="1" applyAlignment="1">
      <alignment vertical="center"/>
      <protection/>
    </xf>
    <xf numFmtId="0" fontId="34" fillId="0" borderId="11" xfId="0" applyNumberFormat="1" applyFont="1" applyFill="1" applyBorder="1" applyAlignment="1">
      <alignment horizontal="center" vertical="center"/>
    </xf>
    <xf numFmtId="0" fontId="8" fillId="0" borderId="11" xfId="57" applyFont="1" applyFill="1" applyBorder="1" applyAlignment="1">
      <alignment horizontal="centerContinuous" vertical="center" wrapText="1"/>
      <protection/>
    </xf>
    <xf numFmtId="167" fontId="7" fillId="0" borderId="0" xfId="0" applyNumberFormat="1" applyFont="1" applyAlignment="1">
      <alignment wrapText="1"/>
    </xf>
    <xf numFmtId="0" fontId="34" fillId="0" borderId="13" xfId="57" applyFont="1" applyFill="1" applyBorder="1" applyAlignment="1">
      <alignment horizontal="center" vertical="center" wrapText="1"/>
      <protection/>
    </xf>
    <xf numFmtId="0" fontId="34" fillId="0" borderId="13" xfId="57" applyFont="1" applyFill="1" applyBorder="1" applyAlignment="1">
      <alignment horizontal="left" vertical="center" wrapText="1"/>
      <protection/>
    </xf>
    <xf numFmtId="4" fontId="34" fillId="0" borderId="13" xfId="57" applyNumberFormat="1" applyFont="1" applyFill="1" applyBorder="1" applyAlignment="1">
      <alignment horizontal="right" vertical="center" wrapText="1"/>
      <protection/>
    </xf>
    <xf numFmtId="4" fontId="34" fillId="0" borderId="11" xfId="57" applyNumberFormat="1" applyFont="1" applyFill="1" applyBorder="1" applyAlignment="1">
      <alignment horizontal="right" vertical="center" wrapText="1"/>
      <protection/>
    </xf>
    <xf numFmtId="0" fontId="7" fillId="0" borderId="11" xfId="0" applyFont="1" applyFill="1" applyBorder="1" applyAlignment="1" quotePrefix="1">
      <alignment horizontal="center" vertical="center" wrapText="1"/>
    </xf>
    <xf numFmtId="0" fontId="7" fillId="0" borderId="11" xfId="0" applyFont="1" applyFill="1" applyBorder="1" applyAlignment="1" quotePrefix="1">
      <alignment horizontal="center" vertical="center"/>
    </xf>
    <xf numFmtId="0" fontId="8" fillId="0" borderId="11" xfId="59" applyFont="1" applyFill="1" applyBorder="1" applyAlignment="1">
      <alignment wrapText="1"/>
      <protection/>
    </xf>
    <xf numFmtId="0" fontId="7" fillId="0" borderId="11" xfId="0" applyFont="1" applyBorder="1" applyAlignment="1">
      <alignment horizontal="center" wrapText="1"/>
    </xf>
    <xf numFmtId="167" fontId="7" fillId="0" borderId="11" xfId="57" applyNumberFormat="1" applyFont="1" applyBorder="1" applyAlignment="1">
      <alignment horizontal="center" vertical="center" wrapText="1"/>
      <protection/>
    </xf>
    <xf numFmtId="4" fontId="34" fillId="0" borderId="11" xfId="0" applyNumberFormat="1" applyFont="1" applyBorder="1" applyAlignment="1">
      <alignment vertical="center" wrapText="1"/>
    </xf>
    <xf numFmtId="0" fontId="34" fillId="0" borderId="11" xfId="0" applyFont="1" applyBorder="1" applyAlignment="1">
      <alignment horizontal="left" vertical="center" wrapText="1"/>
    </xf>
    <xf numFmtId="0" fontId="33" fillId="0" borderId="11" xfId="57" applyFont="1" applyFill="1" applyBorder="1" applyAlignment="1">
      <alignment horizontal="left" vertical="center" wrapText="1"/>
      <protection/>
    </xf>
    <xf numFmtId="0" fontId="32" fillId="0" borderId="11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" fontId="34" fillId="0" borderId="11" xfId="56" applyNumberFormat="1" applyFont="1" applyFill="1" applyBorder="1" applyAlignment="1">
      <alignment horizontal="center" vertical="center" wrapText="1"/>
      <protection/>
    </xf>
    <xf numFmtId="0" fontId="33" fillId="0" borderId="0" xfId="57" applyFont="1" applyFill="1" applyBorder="1" applyAlignment="1">
      <alignment horizontal="center" vertical="center" wrapText="1"/>
      <protection/>
    </xf>
    <xf numFmtId="4" fontId="33" fillId="0" borderId="11" xfId="0" applyNumberFormat="1" applyFont="1" applyFill="1" applyBorder="1" applyAlignment="1">
      <alignment horizontal="right" vertical="center"/>
    </xf>
    <xf numFmtId="0" fontId="8" fillId="0" borderId="11" xfId="57" applyFont="1" applyFill="1" applyBorder="1" applyAlignment="1">
      <alignment horizontal="left" vertical="center" wrapText="1"/>
      <protection/>
    </xf>
    <xf numFmtId="0" fontId="33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3" xfId="57" applyFont="1" applyFill="1" applyBorder="1" applyAlignment="1">
      <alignment horizontal="centerContinuous" vertical="center" wrapText="1"/>
      <protection/>
    </xf>
    <xf numFmtId="0" fontId="5" fillId="0" borderId="15" xfId="57" applyFont="1" applyFill="1" applyBorder="1" applyAlignment="1">
      <alignment horizontal="centerContinuous" vertical="center" wrapText="1"/>
      <protection/>
    </xf>
    <xf numFmtId="0" fontId="5" fillId="0" borderId="16" xfId="57" applyFont="1" applyFill="1" applyBorder="1" applyAlignment="1">
      <alignment horizontal="centerContinuous" vertical="center" wrapText="1"/>
      <protection/>
    </xf>
    <xf numFmtId="0" fontId="5" fillId="0" borderId="17" xfId="57" applyFont="1" applyFill="1" applyBorder="1" applyAlignment="1">
      <alignment horizontal="centerContinuous" vertical="center" wrapText="1"/>
      <protection/>
    </xf>
    <xf numFmtId="0" fontId="5" fillId="0" borderId="11" xfId="57" applyFont="1" applyFill="1" applyBorder="1" applyAlignment="1">
      <alignment horizontal="center" vertical="center" wrapText="1"/>
      <protection/>
    </xf>
    <xf numFmtId="0" fontId="8" fillId="0" borderId="11" xfId="57" applyFont="1" applyBorder="1" applyAlignment="1" quotePrefix="1">
      <alignment horizontal="center" vertical="center" wrapText="1"/>
      <protection/>
    </xf>
    <xf numFmtId="0" fontId="48" fillId="0" borderId="11" xfId="48" applyFont="1" applyBorder="1" applyAlignment="1">
      <alignment horizontal="center" vertical="center"/>
    </xf>
    <xf numFmtId="2" fontId="7" fillId="0" borderId="11" xfId="0" applyNumberFormat="1" applyFont="1" applyFill="1" applyBorder="1" applyAlignment="1">
      <alignment vertical="center"/>
    </xf>
    <xf numFmtId="2" fontId="8" fillId="0" borderId="11" xfId="0" applyNumberFormat="1" applyFont="1" applyFill="1" applyBorder="1" applyAlignment="1">
      <alignment horizontal="right" vertical="center"/>
    </xf>
    <xf numFmtId="2" fontId="8" fillId="0" borderId="11" xfId="0" applyNumberFormat="1" applyFont="1" applyFill="1" applyBorder="1" applyAlignment="1">
      <alignment vertical="center"/>
    </xf>
    <xf numFmtId="2" fontId="8" fillId="0" borderId="11" xfId="0" applyNumberFormat="1" applyFont="1" applyFill="1" applyBorder="1" applyAlignment="1">
      <alignment horizontal="right" vertical="center" wrapText="1"/>
    </xf>
    <xf numFmtId="2" fontId="8" fillId="0" borderId="11" xfId="0" applyNumberFormat="1" applyFont="1" applyFill="1" applyBorder="1" applyAlignment="1">
      <alignment horizontal="center" vertical="center"/>
    </xf>
    <xf numFmtId="0" fontId="5" fillId="0" borderId="0" xfId="57" applyFont="1" applyFill="1" applyBorder="1" applyAlignment="1">
      <alignment wrapText="1"/>
      <protection/>
    </xf>
    <xf numFmtId="0" fontId="8" fillId="0" borderId="18" xfId="57" applyFont="1" applyFill="1" applyBorder="1" applyAlignment="1">
      <alignment horizontal="centerContinuous" vertical="center" wrapText="1"/>
      <protection/>
    </xf>
    <xf numFmtId="2" fontId="8" fillId="0" borderId="18" xfId="0" applyNumberFormat="1" applyFont="1" applyFill="1" applyBorder="1" applyAlignment="1">
      <alignment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right" vertical="center"/>
    </xf>
    <xf numFmtId="2" fontId="8" fillId="0" borderId="18" xfId="0" applyNumberFormat="1" applyFont="1" applyFill="1" applyBorder="1" applyAlignment="1">
      <alignment horizontal="right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/>
    </xf>
    <xf numFmtId="0" fontId="7" fillId="0" borderId="19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39" fillId="0" borderId="11" xfId="57" applyFont="1" applyBorder="1" applyAlignment="1">
      <alignment horizontal="center" vertical="top" wrapText="1"/>
      <protection/>
    </xf>
    <xf numFmtId="0" fontId="39" fillId="0" borderId="11" xfId="0" applyFont="1" applyFill="1" applyBorder="1" applyAlignment="1">
      <alignment horizontal="center" vertical="top" wrapText="1"/>
    </xf>
    <xf numFmtId="0" fontId="39" fillId="0" borderId="11" xfId="57" applyFont="1" applyFill="1" applyBorder="1" applyAlignment="1">
      <alignment horizontal="center" vertical="top" wrapText="1"/>
      <protection/>
    </xf>
    <xf numFmtId="0" fontId="6" fillId="0" borderId="0" xfId="0" applyFont="1" applyAlignment="1">
      <alignment/>
    </xf>
    <xf numFmtId="0" fontId="8" fillId="0" borderId="11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0" fontId="5" fillId="0" borderId="13" xfId="56" applyNumberFormat="1" applyFont="1" applyFill="1" applyBorder="1" applyAlignment="1">
      <alignment horizontal="center" vertical="center" wrapText="1"/>
      <protection/>
    </xf>
    <xf numFmtId="44" fontId="5" fillId="0" borderId="13" xfId="56" applyNumberFormat="1" applyFont="1" applyFill="1" applyBorder="1" applyAlignment="1">
      <alignment horizontal="center" vertical="center" wrapText="1"/>
      <protection/>
    </xf>
    <xf numFmtId="0" fontId="5" fillId="0" borderId="20" xfId="56" applyFont="1" applyFill="1" applyBorder="1" applyAlignment="1">
      <alignment horizontal="center" vertical="center"/>
      <protection/>
    </xf>
    <xf numFmtId="44" fontId="5" fillId="0" borderId="21" xfId="56" applyNumberFormat="1" applyFont="1" applyFill="1" applyBorder="1" applyAlignment="1">
      <alignment horizontal="center" vertical="center" wrapText="1"/>
      <protection/>
    </xf>
    <xf numFmtId="0" fontId="5" fillId="0" borderId="22" xfId="0" applyFont="1" applyBorder="1" applyAlignment="1">
      <alignment horizontal="center" vertical="center"/>
    </xf>
    <xf numFmtId="44" fontId="8" fillId="0" borderId="11" xfId="70" applyFont="1" applyBorder="1" applyAlignment="1">
      <alignment horizontal="right" vertical="center"/>
    </xf>
    <xf numFmtId="0" fontId="6" fillId="0" borderId="0" xfId="0" applyFont="1" applyAlignment="1">
      <alignment wrapText="1"/>
    </xf>
    <xf numFmtId="167" fontId="7" fillId="0" borderId="11" xfId="57" applyNumberFormat="1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left" wrapText="1"/>
    </xf>
    <xf numFmtId="1" fontId="8" fillId="24" borderId="11" xfId="0" applyNumberFormat="1" applyFont="1" applyFill="1" applyBorder="1" applyAlignment="1">
      <alignment horizontal="center"/>
    </xf>
    <xf numFmtId="0" fontId="8" fillId="0" borderId="11" xfId="56" applyFont="1" applyFill="1" applyBorder="1" applyAlignment="1">
      <alignment horizontal="center" vertical="center" wrapText="1"/>
      <protection/>
    </xf>
    <xf numFmtId="168" fontId="8" fillId="25" borderId="11" xfId="61" applyNumberFormat="1" applyFont="1" applyFill="1" applyBorder="1" applyAlignment="1">
      <alignment horizontal="right" vertical="center" wrapText="1"/>
      <protection/>
    </xf>
    <xf numFmtId="168" fontId="8" fillId="25" borderId="11" xfId="56" applyNumberFormat="1" applyFont="1" applyFill="1" applyBorder="1" applyAlignment="1">
      <alignment horizontal="right" vertical="center" wrapText="1"/>
      <protection/>
    </xf>
    <xf numFmtId="49" fontId="8" fillId="0" borderId="11" xfId="72" applyNumberFormat="1" applyFont="1" applyFill="1" applyBorder="1" applyAlignment="1">
      <alignment vertical="center" wrapText="1"/>
    </xf>
    <xf numFmtId="0" fontId="8" fillId="0" borderId="11" xfId="56" applyFont="1" applyFill="1" applyBorder="1" applyAlignment="1">
      <alignment horizontal="center" vertical="center"/>
      <protection/>
    </xf>
    <xf numFmtId="49" fontId="8" fillId="0" borderId="11" xfId="72" applyNumberFormat="1" applyFont="1" applyFill="1" applyBorder="1" applyAlignment="1">
      <alignment vertical="center"/>
    </xf>
    <xf numFmtId="0" fontId="49" fillId="0" borderId="11" xfId="60" applyFont="1" applyBorder="1" applyAlignment="1">
      <alignment wrapText="1"/>
      <protection/>
    </xf>
    <xf numFmtId="0" fontId="49" fillId="0" borderId="11" xfId="0" applyFont="1" applyBorder="1" applyAlignment="1">
      <alignment wrapText="1"/>
    </xf>
    <xf numFmtId="0" fontId="49" fillId="0" borderId="11" xfId="57" applyFont="1" applyBorder="1" applyAlignment="1">
      <alignment horizontal="center" vertical="center" wrapText="1"/>
      <protection/>
    </xf>
    <xf numFmtId="0" fontId="49" fillId="0" borderId="11" xfId="47" applyFont="1" applyBorder="1" applyAlignment="1">
      <alignment wrapText="1"/>
      <protection/>
    </xf>
    <xf numFmtId="0" fontId="49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vertical="center" wrapText="1"/>
    </xf>
    <xf numFmtId="0" fontId="8" fillId="0" borderId="11" xfId="56" applyFont="1" applyBorder="1" applyAlignment="1">
      <alignment horizontal="center" vertical="center" wrapText="1"/>
      <protection/>
    </xf>
    <xf numFmtId="0" fontId="5" fillId="0" borderId="20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5" fillId="0" borderId="13" xfId="57" applyFont="1" applyFill="1" applyBorder="1" applyAlignment="1">
      <alignment horizontal="center" vertical="center" wrapText="1"/>
      <protection/>
    </xf>
    <xf numFmtId="0" fontId="33" fillId="0" borderId="11" xfId="57" applyFont="1" applyFill="1" applyBorder="1" applyAlignment="1">
      <alignment horizontal="center" vertical="center" wrapText="1"/>
      <protection/>
    </xf>
    <xf numFmtId="0" fontId="33" fillId="0" borderId="23" xfId="57" applyFont="1" applyFill="1" applyBorder="1" applyAlignment="1">
      <alignment vertical="center" wrapText="1"/>
      <protection/>
    </xf>
    <xf numFmtId="0" fontId="33" fillId="0" borderId="23" xfId="57" applyFont="1" applyFill="1" applyBorder="1" applyAlignment="1">
      <alignment horizontal="left" vertical="center" wrapText="1"/>
      <protection/>
    </xf>
    <xf numFmtId="0" fontId="33" fillId="0" borderId="17" xfId="57" applyFont="1" applyFill="1" applyBorder="1" applyAlignment="1">
      <alignment horizontal="left" vertical="center" wrapText="1"/>
      <protection/>
    </xf>
    <xf numFmtId="0" fontId="33" fillId="0" borderId="22" xfId="57" applyFont="1" applyFill="1" applyBorder="1" applyAlignment="1">
      <alignment horizontal="left" vertical="center" wrapText="1"/>
      <protection/>
    </xf>
    <xf numFmtId="0" fontId="33" fillId="0" borderId="18" xfId="57" applyFont="1" applyFill="1" applyBorder="1" applyAlignment="1">
      <alignment horizontal="left" vertical="center" wrapText="1"/>
      <protection/>
    </xf>
    <xf numFmtId="0" fontId="33" fillId="0" borderId="24" xfId="0" applyFont="1" applyFill="1" applyBorder="1" applyAlignment="1">
      <alignment horizontal="center" vertical="center"/>
    </xf>
    <xf numFmtId="0" fontId="33" fillId="0" borderId="0" xfId="57" applyFont="1" applyFill="1" applyBorder="1" applyAlignment="1">
      <alignment horizontal="left" vertical="center" wrapText="1"/>
      <protection/>
    </xf>
    <xf numFmtId="0" fontId="33" fillId="0" borderId="11" xfId="0" applyFont="1" applyBorder="1" applyAlignment="1">
      <alignment horizontal="center" vertical="center" wrapText="1"/>
    </xf>
    <xf numFmtId="4" fontId="34" fillId="0" borderId="11" xfId="0" applyNumberFormat="1" applyFont="1" applyFill="1" applyBorder="1" applyAlignment="1">
      <alignment horizontal="center" vertical="center" wrapText="1"/>
    </xf>
    <xf numFmtId="4" fontId="34" fillId="0" borderId="11" xfId="0" applyNumberFormat="1" applyFont="1" applyBorder="1" applyAlignment="1">
      <alignment horizontal="center" vertical="center"/>
    </xf>
    <xf numFmtId="1" fontId="34" fillId="0" borderId="11" xfId="0" applyNumberFormat="1" applyFont="1" applyBorder="1" applyAlignment="1">
      <alignment horizontal="center" vertical="center"/>
    </xf>
    <xf numFmtId="0" fontId="33" fillId="0" borderId="25" xfId="57" applyFont="1" applyFill="1" applyBorder="1" applyAlignment="1">
      <alignment horizontal="left" vertical="center" wrapText="1"/>
      <protection/>
    </xf>
    <xf numFmtId="0" fontId="33" fillId="0" borderId="26" xfId="57" applyFont="1" applyFill="1" applyBorder="1" applyAlignment="1">
      <alignment horizontal="left" vertical="center" wrapText="1"/>
      <protection/>
    </xf>
    <xf numFmtId="0" fontId="33" fillId="0" borderId="22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vertical="center"/>
    </xf>
    <xf numFmtId="0" fontId="33" fillId="0" borderId="27" xfId="57" applyFont="1" applyFill="1" applyBorder="1" applyAlignment="1">
      <alignment horizontal="centerContinuous" vertical="center" wrapText="1"/>
      <protection/>
    </xf>
    <xf numFmtId="0" fontId="33" fillId="0" borderId="28" xfId="57" applyFont="1" applyFill="1" applyBorder="1" applyAlignment="1">
      <alignment horizontal="centerContinuous" vertical="center" wrapText="1"/>
      <protection/>
    </xf>
    <xf numFmtId="0" fontId="33" fillId="26" borderId="12" xfId="57" applyFont="1" applyFill="1" applyBorder="1" applyAlignment="1">
      <alignment horizontal="centerContinuous" vertical="center" wrapText="1"/>
      <protection/>
    </xf>
    <xf numFmtId="0" fontId="33" fillId="26" borderId="29" xfId="57" applyFont="1" applyFill="1" applyBorder="1" applyAlignment="1">
      <alignment horizontal="center" vertical="center" wrapText="1"/>
      <protection/>
    </xf>
    <xf numFmtId="0" fontId="33" fillId="0" borderId="30" xfId="57" applyFont="1" applyFill="1" applyBorder="1" applyAlignment="1">
      <alignment horizontal="centerContinuous" vertical="center" wrapText="1"/>
      <protection/>
    </xf>
    <xf numFmtId="0" fontId="33" fillId="0" borderId="31" xfId="57" applyFont="1" applyFill="1" applyBorder="1" applyAlignment="1">
      <alignment horizontal="centerContinuous" vertical="center" wrapText="1"/>
      <protection/>
    </xf>
    <xf numFmtId="0" fontId="33" fillId="0" borderId="32" xfId="57" applyFont="1" applyFill="1" applyBorder="1" applyAlignment="1">
      <alignment horizontal="centerContinuous" vertical="center" wrapText="1"/>
      <protection/>
    </xf>
    <xf numFmtId="0" fontId="33" fillId="0" borderId="33" xfId="57" applyFont="1" applyFill="1" applyBorder="1" applyAlignment="1">
      <alignment horizontal="centerContinuous" vertical="center" wrapText="1"/>
      <protection/>
    </xf>
    <xf numFmtId="0" fontId="33" fillId="0" borderId="34" xfId="57" applyFont="1" applyFill="1" applyBorder="1" applyAlignment="1">
      <alignment horizontal="center" vertical="center" wrapText="1"/>
      <protection/>
    </xf>
    <xf numFmtId="0" fontId="33" fillId="0" borderId="35" xfId="57" applyFont="1" applyFill="1" applyBorder="1" applyAlignment="1">
      <alignment horizontal="centerContinuous" vertical="center" wrapText="1"/>
      <protection/>
    </xf>
    <xf numFmtId="0" fontId="33" fillId="0" borderId="36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27" borderId="37" xfId="0" applyFont="1" applyFill="1" applyBorder="1" applyAlignment="1">
      <alignment horizontal="right" vertical="center"/>
    </xf>
    <xf numFmtId="4" fontId="33" fillId="27" borderId="37" xfId="0" applyNumberFormat="1" applyFont="1" applyFill="1" applyBorder="1" applyAlignment="1">
      <alignment horizontal="right" vertical="center"/>
    </xf>
    <xf numFmtId="4" fontId="33" fillId="0" borderId="37" xfId="0" applyNumberFormat="1" applyFont="1" applyFill="1" applyBorder="1" applyAlignment="1">
      <alignment horizontal="right"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 wrapText="1"/>
    </xf>
    <xf numFmtId="0" fontId="33" fillId="0" borderId="37" xfId="0" applyFont="1" applyFill="1" applyBorder="1" applyAlignment="1">
      <alignment vertical="center" wrapText="1"/>
    </xf>
    <xf numFmtId="4" fontId="33" fillId="0" borderId="37" xfId="0" applyNumberFormat="1" applyFont="1" applyFill="1" applyBorder="1" applyAlignment="1">
      <alignment vertical="center"/>
    </xf>
    <xf numFmtId="4" fontId="33" fillId="27" borderId="37" xfId="0" applyNumberFormat="1" applyFont="1" applyFill="1" applyBorder="1" applyAlignment="1">
      <alignment vertical="center"/>
    </xf>
    <xf numFmtId="0" fontId="33" fillId="0" borderId="37" xfId="0" applyFont="1" applyFill="1" applyBorder="1" applyAlignment="1">
      <alignment vertical="center"/>
    </xf>
    <xf numFmtId="0" fontId="33" fillId="0" borderId="38" xfId="0" applyFont="1" applyFill="1" applyBorder="1" applyAlignment="1">
      <alignment vertical="center"/>
    </xf>
    <xf numFmtId="0" fontId="33" fillId="0" borderId="39" xfId="57" applyFont="1" applyFill="1" applyBorder="1" applyAlignment="1">
      <alignment horizontal="left" vertical="center" wrapText="1"/>
      <protection/>
    </xf>
    <xf numFmtId="0" fontId="33" fillId="0" borderId="40" xfId="57" applyFont="1" applyFill="1" applyBorder="1" applyAlignment="1">
      <alignment horizontal="left" vertical="center" wrapText="1"/>
      <protection/>
    </xf>
    <xf numFmtId="0" fontId="33" fillId="0" borderId="24" xfId="0" applyFont="1" applyFill="1" applyBorder="1" applyAlignment="1">
      <alignment vertical="center" wrapText="1"/>
    </xf>
    <xf numFmtId="4" fontId="33" fillId="0" borderId="24" xfId="0" applyNumberFormat="1" applyFont="1" applyFill="1" applyBorder="1" applyAlignment="1">
      <alignment vertical="center"/>
    </xf>
    <xf numFmtId="4" fontId="33" fillId="27" borderId="24" xfId="0" applyNumberFormat="1" applyFont="1" applyFill="1" applyBorder="1" applyAlignment="1">
      <alignment vertical="center"/>
    </xf>
    <xf numFmtId="0" fontId="33" fillId="0" borderId="41" xfId="0" applyFont="1" applyFill="1" applyBorder="1" applyAlignment="1">
      <alignment vertical="center"/>
    </xf>
    <xf numFmtId="0" fontId="33" fillId="0" borderId="4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33" fillId="0" borderId="43" xfId="57" applyFont="1" applyFill="1" applyBorder="1" applyAlignment="1">
      <alignment horizontal="left" vertical="center" wrapText="1"/>
      <protection/>
    </xf>
    <xf numFmtId="0" fontId="32" fillId="0" borderId="25" xfId="0" applyFont="1" applyFill="1" applyBorder="1" applyAlignment="1">
      <alignment vertical="center" wrapText="1"/>
    </xf>
    <xf numFmtId="1" fontId="34" fillId="0" borderId="11" xfId="0" applyNumberFormat="1" applyFont="1" applyBorder="1" applyAlignment="1">
      <alignment vertical="center"/>
    </xf>
    <xf numFmtId="0" fontId="38" fillId="0" borderId="22" xfId="0" applyFont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4" fontId="34" fillId="0" borderId="11" xfId="0" applyNumberFormat="1" applyFont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 vertical="center"/>
    </xf>
    <xf numFmtId="0" fontId="34" fillId="0" borderId="11" xfId="56" applyFont="1" applyBorder="1" applyAlignment="1">
      <alignment vertical="center" wrapText="1"/>
      <protection/>
    </xf>
    <xf numFmtId="4" fontId="34" fillId="0" borderId="11" xfId="56" applyNumberFormat="1" applyFont="1" applyBorder="1" applyAlignment="1">
      <alignment vertical="center" wrapText="1"/>
      <protection/>
    </xf>
    <xf numFmtId="4" fontId="34" fillId="0" borderId="11" xfId="56" applyNumberFormat="1" applyFont="1" applyBorder="1" applyAlignment="1">
      <alignment horizontal="center" vertical="center"/>
      <protection/>
    </xf>
    <xf numFmtId="0" fontId="34" fillId="0" borderId="11" xfId="56" applyNumberFormat="1" applyFont="1" applyBorder="1" applyAlignment="1">
      <alignment horizontal="center" vertical="center"/>
      <protection/>
    </xf>
    <xf numFmtId="4" fontId="34" fillId="0" borderId="11" xfId="56" applyNumberFormat="1" applyFont="1" applyBorder="1" applyAlignment="1">
      <alignment vertical="center"/>
      <protection/>
    </xf>
    <xf numFmtId="0" fontId="32" fillId="0" borderId="39" xfId="0" applyFont="1" applyFill="1" applyBorder="1" applyAlignment="1">
      <alignment vertical="center" wrapText="1"/>
    </xf>
    <xf numFmtId="0" fontId="33" fillId="0" borderId="22" xfId="56" applyFont="1" applyFill="1" applyBorder="1" applyAlignment="1">
      <alignment horizontal="center" vertical="center"/>
      <protection/>
    </xf>
    <xf numFmtId="0" fontId="32" fillId="0" borderId="18" xfId="0" applyFont="1" applyBorder="1" applyAlignment="1">
      <alignment vertical="center"/>
    </xf>
    <xf numFmtId="0" fontId="33" fillId="0" borderId="22" xfId="56" applyFont="1" applyBorder="1" applyAlignment="1">
      <alignment horizontal="center" vertical="center"/>
      <protection/>
    </xf>
    <xf numFmtId="0" fontId="32" fillId="0" borderId="18" xfId="0" applyFont="1" applyFill="1" applyBorder="1" applyAlignment="1">
      <alignment horizontal="center" vertical="center" wrapText="1"/>
    </xf>
    <xf numFmtId="0" fontId="33" fillId="0" borderId="36" xfId="56" applyFont="1" applyFill="1" applyBorder="1" applyAlignment="1">
      <alignment horizontal="center" vertical="center"/>
      <protection/>
    </xf>
    <xf numFmtId="0" fontId="33" fillId="0" borderId="37" xfId="56" applyFont="1" applyFill="1" applyBorder="1" applyAlignment="1">
      <alignment horizontal="center" vertical="center"/>
      <protection/>
    </xf>
    <xf numFmtId="0" fontId="33" fillId="0" borderId="37" xfId="56" applyFont="1" applyFill="1" applyBorder="1" applyAlignment="1">
      <alignment vertical="center" wrapText="1"/>
      <protection/>
    </xf>
    <xf numFmtId="4" fontId="33" fillId="0" borderId="37" xfId="56" applyNumberFormat="1" applyFont="1" applyFill="1" applyBorder="1" applyAlignment="1">
      <alignment vertical="center"/>
      <protection/>
    </xf>
    <xf numFmtId="0" fontId="32" fillId="0" borderId="37" xfId="0" applyFont="1" applyFill="1" applyBorder="1" applyAlignment="1">
      <alignment vertical="center"/>
    </xf>
    <xf numFmtId="0" fontId="32" fillId="0" borderId="38" xfId="0" applyFont="1" applyFill="1" applyBorder="1" applyAlignment="1">
      <alignment vertical="center"/>
    </xf>
    <xf numFmtId="4" fontId="33" fillId="27" borderId="37" xfId="56" applyNumberFormat="1" applyFont="1" applyFill="1" applyBorder="1" applyAlignment="1">
      <alignment vertical="center"/>
      <protection/>
    </xf>
    <xf numFmtId="0" fontId="34" fillId="0" borderId="11" xfId="0" applyNumberFormat="1" applyFont="1" applyBorder="1" applyAlignment="1">
      <alignment horizontal="center" vertical="center"/>
    </xf>
    <xf numFmtId="4" fontId="33" fillId="27" borderId="24" xfId="0" applyNumberFormat="1" applyFont="1" applyFill="1" applyBorder="1" applyAlignment="1">
      <alignment horizontal="right" vertical="center"/>
    </xf>
    <xf numFmtId="0" fontId="33" fillId="0" borderId="45" xfId="0" applyFont="1" applyFill="1" applyBorder="1" applyAlignment="1">
      <alignment vertical="center"/>
    </xf>
    <xf numFmtId="4" fontId="33" fillId="0" borderId="39" xfId="0" applyNumberFormat="1" applyFont="1" applyFill="1" applyBorder="1" applyAlignment="1">
      <alignment vertical="center"/>
    </xf>
    <xf numFmtId="0" fontId="33" fillId="0" borderId="39" xfId="0" applyFont="1" applyFill="1" applyBorder="1" applyAlignment="1">
      <alignment vertical="center"/>
    </xf>
    <xf numFmtId="0" fontId="33" fillId="0" borderId="40" xfId="0" applyFont="1" applyFill="1" applyBorder="1" applyAlignment="1">
      <alignment vertical="center"/>
    </xf>
    <xf numFmtId="0" fontId="34" fillId="0" borderId="22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vertical="center"/>
    </xf>
    <xf numFmtId="0" fontId="33" fillId="0" borderId="46" xfId="0" applyFont="1" applyFill="1" applyBorder="1" applyAlignment="1">
      <alignment vertical="center"/>
    </xf>
    <xf numFmtId="4" fontId="33" fillId="27" borderId="37" xfId="0" applyNumberFormat="1" applyFont="1" applyFill="1" applyBorder="1" applyAlignment="1">
      <alignment horizontal="left" vertical="center"/>
    </xf>
    <xf numFmtId="0" fontId="32" fillId="0" borderId="39" xfId="0" applyFont="1" applyFill="1" applyBorder="1" applyAlignment="1">
      <alignment vertical="center"/>
    </xf>
    <xf numFmtId="4" fontId="34" fillId="0" borderId="11" xfId="0" applyNumberFormat="1" applyFont="1" applyBorder="1" applyAlignment="1">
      <alignment horizontal="right" vertical="center"/>
    </xf>
    <xf numFmtId="0" fontId="38" fillId="0" borderId="39" xfId="0" applyFont="1" applyFill="1" applyBorder="1" applyAlignment="1">
      <alignment vertical="center"/>
    </xf>
    <xf numFmtId="0" fontId="38" fillId="0" borderId="40" xfId="0" applyFont="1" applyFill="1" applyBorder="1" applyAlignment="1">
      <alignment vertical="center"/>
    </xf>
    <xf numFmtId="0" fontId="33" fillId="0" borderId="47" xfId="57" applyFont="1" applyFill="1" applyBorder="1" applyAlignment="1">
      <alignment horizontal="left" vertical="center" wrapText="1"/>
      <protection/>
    </xf>
    <xf numFmtId="0" fontId="34" fillId="0" borderId="22" xfId="0" applyFont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 wrapText="1"/>
    </xf>
    <xf numFmtId="0" fontId="34" fillId="0" borderId="11" xfId="57" applyFont="1" applyFill="1" applyBorder="1" applyAlignment="1">
      <alignment horizontal="right" vertical="center" wrapText="1"/>
      <protection/>
    </xf>
    <xf numFmtId="3" fontId="34" fillId="0" borderId="11" xfId="57" applyNumberFormat="1" applyFont="1" applyFill="1" applyBorder="1" applyAlignment="1">
      <alignment horizontal="right" vertical="center" wrapText="1"/>
      <protection/>
    </xf>
    <xf numFmtId="0" fontId="32" fillId="0" borderId="48" xfId="0" applyFont="1" applyFill="1" applyBorder="1" applyAlignment="1">
      <alignment vertical="center"/>
    </xf>
    <xf numFmtId="0" fontId="32" fillId="0" borderId="40" xfId="0" applyFont="1" applyFill="1" applyBorder="1" applyAlignment="1">
      <alignment vertical="center"/>
    </xf>
    <xf numFmtId="0" fontId="34" fillId="0" borderId="22" xfId="57" applyFont="1" applyFill="1" applyBorder="1" applyAlignment="1">
      <alignment horizontal="center" vertical="center" wrapText="1"/>
      <protection/>
    </xf>
    <xf numFmtId="0" fontId="34" fillId="0" borderId="18" xfId="57" applyFont="1" applyFill="1" applyBorder="1" applyAlignment="1">
      <alignment horizontal="center" vertical="center" wrapText="1"/>
      <protection/>
    </xf>
    <xf numFmtId="175" fontId="34" fillId="0" borderId="11" xfId="57" applyNumberFormat="1" applyFont="1" applyFill="1" applyBorder="1" applyAlignment="1">
      <alignment horizontal="right" vertical="center" wrapText="1"/>
      <protection/>
    </xf>
    <xf numFmtId="0" fontId="32" fillId="0" borderId="11" xfId="57" applyFont="1" applyFill="1" applyBorder="1" applyAlignment="1">
      <alignment horizontal="center" vertical="center" wrapText="1"/>
      <protection/>
    </xf>
    <xf numFmtId="0" fontId="32" fillId="0" borderId="11" xfId="57" applyFont="1" applyFill="1" applyBorder="1" applyAlignment="1">
      <alignment horizontal="left" vertical="center" wrapText="1"/>
      <protection/>
    </xf>
    <xf numFmtId="4" fontId="32" fillId="0" borderId="11" xfId="57" applyNumberFormat="1" applyFont="1" applyFill="1" applyBorder="1" applyAlignment="1">
      <alignment horizontal="right" vertical="center" wrapText="1"/>
      <protection/>
    </xf>
    <xf numFmtId="0" fontId="32" fillId="0" borderId="11" xfId="57" applyFont="1" applyFill="1" applyBorder="1" applyAlignment="1">
      <alignment horizontal="right" vertical="center" wrapText="1"/>
      <protection/>
    </xf>
    <xf numFmtId="0" fontId="38" fillId="0" borderId="11" xfId="57" applyFont="1" applyFill="1" applyBorder="1" applyAlignment="1">
      <alignment horizontal="center" vertical="center" wrapText="1"/>
      <protection/>
    </xf>
    <xf numFmtId="0" fontId="32" fillId="0" borderId="25" xfId="47" applyFont="1" applyFill="1" applyBorder="1" applyAlignment="1">
      <alignment vertical="center"/>
      <protection/>
    </xf>
    <xf numFmtId="0" fontId="32" fillId="0" borderId="26" xfId="47" applyFont="1" applyFill="1" applyBorder="1" applyAlignment="1">
      <alignment vertical="center"/>
      <protection/>
    </xf>
    <xf numFmtId="0" fontId="32" fillId="0" borderId="22" xfId="57" applyFont="1" applyFill="1" applyBorder="1" applyAlignment="1">
      <alignment horizontal="center" vertical="center" wrapText="1"/>
      <protection/>
    </xf>
    <xf numFmtId="0" fontId="32" fillId="0" borderId="18" xfId="57" applyFont="1" applyFill="1" applyBorder="1" applyAlignment="1">
      <alignment horizontal="center" vertical="center" wrapText="1"/>
      <protection/>
    </xf>
    <xf numFmtId="0" fontId="38" fillId="0" borderId="18" xfId="57" applyFont="1" applyFill="1" applyBorder="1" applyAlignment="1">
      <alignment horizontal="center" vertical="center" wrapText="1"/>
      <protection/>
    </xf>
    <xf numFmtId="179" fontId="34" fillId="0" borderId="11" xfId="57" applyNumberFormat="1" applyFont="1" applyFill="1" applyBorder="1" applyAlignment="1">
      <alignment horizontal="right" vertical="center" wrapText="1"/>
      <protection/>
    </xf>
    <xf numFmtId="0" fontId="34" fillId="0" borderId="20" xfId="57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34" fillId="0" borderId="13" xfId="57" applyFont="1" applyFill="1" applyBorder="1" applyAlignment="1">
      <alignment horizontal="right" vertical="center" wrapText="1"/>
      <protection/>
    </xf>
    <xf numFmtId="0" fontId="34" fillId="0" borderId="21" xfId="57" applyFont="1" applyFill="1" applyBorder="1" applyAlignment="1">
      <alignment horizontal="center" vertical="center" wrapText="1"/>
      <protection/>
    </xf>
    <xf numFmtId="0" fontId="33" fillId="0" borderId="49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4" fontId="33" fillId="0" borderId="34" xfId="0" applyNumberFormat="1" applyFont="1" applyFill="1" applyBorder="1" applyAlignment="1">
      <alignment horizontal="right" vertical="center"/>
    </xf>
    <xf numFmtId="0" fontId="33" fillId="0" borderId="50" xfId="0" applyFont="1" applyFill="1" applyBorder="1" applyAlignment="1">
      <alignment horizontal="center" vertical="center"/>
    </xf>
    <xf numFmtId="0" fontId="32" fillId="0" borderId="47" xfId="0" applyFont="1" applyFill="1" applyBorder="1" applyAlignment="1">
      <alignment vertical="center"/>
    </xf>
    <xf numFmtId="0" fontId="34" fillId="0" borderId="18" xfId="57" applyFont="1" applyFill="1" applyBorder="1" applyAlignment="1">
      <alignment horizontal="left" vertical="center" wrapText="1"/>
      <protection/>
    </xf>
    <xf numFmtId="0" fontId="33" fillId="0" borderId="22" xfId="57" applyFont="1" applyFill="1" applyBorder="1" applyAlignment="1">
      <alignment horizontal="center" vertical="center" wrapText="1"/>
      <protection/>
    </xf>
    <xf numFmtId="0" fontId="33" fillId="0" borderId="18" xfId="57" applyFont="1" applyFill="1" applyBorder="1" applyAlignment="1">
      <alignment horizontal="center" vertical="center" wrapText="1"/>
      <protection/>
    </xf>
    <xf numFmtId="0" fontId="34" fillId="0" borderId="0" xfId="0" applyFont="1" applyFill="1" applyBorder="1" applyAlignment="1">
      <alignment vertical="center"/>
    </xf>
    <xf numFmtId="0" fontId="34" fillId="0" borderId="47" xfId="0" applyFont="1" applyFill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4" fontId="34" fillId="0" borderId="11" xfId="56" applyNumberFormat="1" applyFont="1" applyFill="1" applyBorder="1" applyAlignment="1">
      <alignment horizontal="center" vertical="center"/>
      <protection/>
    </xf>
    <xf numFmtId="0" fontId="34" fillId="0" borderId="11" xfId="56" applyNumberFormat="1" applyFont="1" applyFill="1" applyBorder="1" applyAlignment="1">
      <alignment horizontal="center" vertical="center"/>
      <protection/>
    </xf>
    <xf numFmtId="0" fontId="34" fillId="0" borderId="39" xfId="0" applyFont="1" applyFill="1" applyBorder="1" applyAlignment="1">
      <alignment vertical="center"/>
    </xf>
    <xf numFmtId="0" fontId="34" fillId="0" borderId="40" xfId="0" applyFont="1" applyFill="1" applyBorder="1" applyAlignment="1">
      <alignment vertical="center"/>
    </xf>
    <xf numFmtId="0" fontId="34" fillId="0" borderId="22" xfId="56" applyFont="1" applyBorder="1" applyAlignment="1">
      <alignment horizontal="center" vertical="center"/>
      <protection/>
    </xf>
    <xf numFmtId="0" fontId="41" fillId="27" borderId="51" xfId="0" applyFont="1" applyFill="1" applyBorder="1" applyAlignment="1">
      <alignment/>
    </xf>
    <xf numFmtId="4" fontId="42" fillId="27" borderId="52" xfId="0" applyNumberFormat="1" applyFont="1" applyFill="1" applyBorder="1" applyAlignment="1">
      <alignment horizontal="right" vertical="center"/>
    </xf>
    <xf numFmtId="4" fontId="41" fillId="27" borderId="51" xfId="0" applyNumberFormat="1" applyFont="1" applyFill="1" applyBorder="1" applyAlignment="1">
      <alignment/>
    </xf>
    <xf numFmtId="0" fontId="41" fillId="27" borderId="11" xfId="0" applyFont="1" applyFill="1" applyBorder="1" applyAlignment="1">
      <alignment/>
    </xf>
    <xf numFmtId="0" fontId="5" fillId="0" borderId="22" xfId="57" applyFont="1" applyFill="1" applyBorder="1" applyAlignment="1">
      <alignment horizontal="left" vertical="center" wrapText="1"/>
      <protection/>
    </xf>
    <xf numFmtId="2" fontId="5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wrapText="1"/>
    </xf>
    <xf numFmtId="0" fontId="5" fillId="0" borderId="11" xfId="57" applyFont="1" applyFill="1" applyBorder="1" applyAlignment="1">
      <alignment horizontal="centerContinuous" vertical="center" wrapText="1"/>
      <protection/>
    </xf>
    <xf numFmtId="0" fontId="8" fillId="0" borderId="11" xfId="57" applyFont="1" applyFill="1" applyBorder="1" applyAlignment="1" quotePrefix="1">
      <alignment horizontal="center" vertical="center" wrapText="1"/>
      <protection/>
    </xf>
    <xf numFmtId="0" fontId="8" fillId="0" borderId="11" xfId="0" applyFont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2" fontId="7" fillId="0" borderId="0" xfId="0" applyNumberFormat="1" applyFont="1" applyBorder="1" applyAlignment="1">
      <alignment wrapText="1"/>
    </xf>
    <xf numFmtId="0" fontId="8" fillId="0" borderId="22" xfId="57" applyFont="1" applyFill="1" applyBorder="1" applyAlignment="1">
      <alignment vertical="center" wrapText="1"/>
      <protection/>
    </xf>
    <xf numFmtId="0" fontId="8" fillId="0" borderId="18" xfId="57" applyFont="1" applyFill="1" applyBorder="1" applyAlignment="1" quotePrefix="1">
      <alignment horizontal="center" vertical="center" wrapText="1"/>
      <protection/>
    </xf>
    <xf numFmtId="0" fontId="7" fillId="0" borderId="37" xfId="0" applyFont="1" applyFill="1" applyBorder="1" applyAlignment="1">
      <alignment horizontal="right"/>
    </xf>
    <xf numFmtId="0" fontId="7" fillId="0" borderId="38" xfId="0" applyFont="1" applyFill="1" applyBorder="1" applyAlignment="1">
      <alignment/>
    </xf>
    <xf numFmtId="0" fontId="8" fillId="0" borderId="36" xfId="57" applyFont="1" applyFill="1" applyBorder="1" applyAlignment="1">
      <alignment horizontal="left" vertical="center" wrapText="1"/>
      <protection/>
    </xf>
    <xf numFmtId="0" fontId="8" fillId="0" borderId="36" xfId="57" applyFont="1" applyFill="1" applyBorder="1" applyAlignment="1">
      <alignment vertical="center" wrapText="1"/>
      <protection/>
    </xf>
    <xf numFmtId="0" fontId="8" fillId="0" borderId="22" xfId="0" applyFont="1" applyBorder="1" applyAlignment="1">
      <alignment vertical="center" wrapText="1"/>
    </xf>
    <xf numFmtId="0" fontId="8" fillId="0" borderId="22" xfId="0" applyFont="1" applyBorder="1" applyAlignment="1" quotePrefix="1">
      <alignment horizontal="left" vertical="center" wrapText="1"/>
    </xf>
    <xf numFmtId="0" fontId="8" fillId="0" borderId="22" xfId="0" applyFont="1" applyFill="1" applyBorder="1" applyAlignment="1">
      <alignment vertical="center" wrapText="1"/>
    </xf>
    <xf numFmtId="0" fontId="8" fillId="0" borderId="22" xfId="0" applyFont="1" applyBorder="1" applyAlignment="1">
      <alignment horizontal="left" vertical="center" wrapText="1"/>
    </xf>
    <xf numFmtId="0" fontId="5" fillId="27" borderId="36" xfId="0" applyFont="1" applyFill="1" applyBorder="1" applyAlignment="1">
      <alignment horizontal="center" vertical="center"/>
    </xf>
    <xf numFmtId="2" fontId="5" fillId="27" borderId="37" xfId="0" applyNumberFormat="1" applyFont="1" applyFill="1" applyBorder="1" applyAlignment="1">
      <alignment vertical="center"/>
    </xf>
    <xf numFmtId="2" fontId="5" fillId="27" borderId="38" xfId="0" applyNumberFormat="1" applyFont="1" applyFill="1" applyBorder="1" applyAlignment="1">
      <alignment horizontal="right" vertical="center" wrapText="1"/>
    </xf>
    <xf numFmtId="0" fontId="5" fillId="27" borderId="37" xfId="57" applyFont="1" applyFill="1" applyBorder="1" applyAlignment="1">
      <alignment vertical="center" wrapText="1"/>
      <protection/>
    </xf>
    <xf numFmtId="0" fontId="5" fillId="27" borderId="38" xfId="57" applyFont="1" applyFill="1" applyBorder="1" applyAlignment="1">
      <alignment horizontal="right" vertical="center" wrapText="1"/>
      <protection/>
    </xf>
    <xf numFmtId="0" fontId="5" fillId="0" borderId="53" xfId="57" applyFont="1" applyFill="1" applyBorder="1" applyAlignment="1">
      <alignment horizontal="left" vertical="center" wrapText="1"/>
      <protection/>
    </xf>
    <xf numFmtId="0" fontId="5" fillId="0" borderId="25" xfId="57" applyFont="1" applyFill="1" applyBorder="1" applyAlignment="1">
      <alignment horizontal="left" vertical="center" wrapText="1"/>
      <protection/>
    </xf>
    <xf numFmtId="0" fontId="5" fillId="0" borderId="26" xfId="57" applyFont="1" applyFill="1" applyBorder="1" applyAlignment="1">
      <alignment horizontal="left" vertical="center" wrapText="1"/>
      <protection/>
    </xf>
    <xf numFmtId="0" fontId="6" fillId="0" borderId="53" xfId="0" applyFont="1" applyFill="1" applyBorder="1" applyAlignment="1">
      <alignment horizontal="left" wrapText="1"/>
    </xf>
    <xf numFmtId="0" fontId="6" fillId="0" borderId="2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5" fillId="27" borderId="36" xfId="57" applyFont="1" applyFill="1" applyBorder="1" applyAlignment="1">
      <alignment horizontal="right" vertical="center" wrapText="1"/>
      <protection/>
    </xf>
    <xf numFmtId="0" fontId="5" fillId="27" borderId="36" xfId="0" applyFont="1" applyFill="1" applyBorder="1" applyAlignment="1">
      <alignment horizontal="right" vertical="center"/>
    </xf>
    <xf numFmtId="0" fontId="6" fillId="0" borderId="53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8" fillId="0" borderId="18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0" fontId="8" fillId="0" borderId="36" xfId="0" applyFont="1" applyFill="1" applyBorder="1" applyAlignment="1">
      <alignment wrapText="1"/>
    </xf>
    <xf numFmtId="0" fontId="4" fillId="27" borderId="54" xfId="0" applyFont="1" applyFill="1" applyBorder="1" applyAlignment="1">
      <alignment wrapText="1"/>
    </xf>
    <xf numFmtId="2" fontId="6" fillId="27" borderId="55" xfId="0" applyNumberFormat="1" applyFont="1" applyFill="1" applyBorder="1" applyAlignment="1">
      <alignment wrapText="1"/>
    </xf>
    <xf numFmtId="0" fontId="7" fillId="0" borderId="26" xfId="0" applyFont="1" applyFill="1" applyBorder="1" applyAlignment="1">
      <alignment wrapText="1"/>
    </xf>
    <xf numFmtId="167" fontId="10" fillId="0" borderId="18" xfId="57" applyNumberFormat="1" applyFont="1" applyFill="1" applyBorder="1" applyAlignment="1">
      <alignment vertical="center" wrapText="1"/>
      <protection/>
    </xf>
    <xf numFmtId="4" fontId="8" fillId="0" borderId="18" xfId="57" applyNumberFormat="1" applyFont="1" applyFill="1" applyBorder="1" applyAlignment="1">
      <alignment horizontal="right" vertical="center" wrapText="1"/>
      <protection/>
    </xf>
    <xf numFmtId="0" fontId="5" fillId="0" borderId="49" xfId="57" applyFont="1" applyFill="1" applyBorder="1" applyAlignment="1">
      <alignment horizontal="center" vertical="center" wrapText="1"/>
      <protection/>
    </xf>
    <xf numFmtId="4" fontId="8" fillId="0" borderId="18" xfId="57" applyNumberFormat="1" applyFont="1" applyBorder="1" applyAlignment="1">
      <alignment horizontal="right" vertical="center" wrapText="1"/>
      <protection/>
    </xf>
    <xf numFmtId="0" fontId="7" fillId="0" borderId="36" xfId="0" applyFont="1" applyBorder="1" applyAlignment="1">
      <alignment wrapText="1"/>
    </xf>
    <xf numFmtId="0" fontId="5" fillId="0" borderId="56" xfId="57" applyFont="1" applyFill="1" applyBorder="1" applyAlignment="1">
      <alignment horizontal="center" vertical="center" wrapText="1"/>
      <protection/>
    </xf>
    <xf numFmtId="0" fontId="5" fillId="0" borderId="57" xfId="57" applyFont="1" applyFill="1" applyBorder="1" applyAlignment="1">
      <alignment horizontal="center" vertical="center" wrapText="1"/>
      <protection/>
    </xf>
    <xf numFmtId="4" fontId="5" fillId="27" borderId="22" xfId="0" applyNumberFormat="1" applyFont="1" applyFill="1" applyBorder="1" applyAlignment="1">
      <alignment/>
    </xf>
    <xf numFmtId="4" fontId="5" fillId="27" borderId="18" xfId="0" applyNumberFormat="1" applyFont="1" applyFill="1" applyBorder="1" applyAlignment="1">
      <alignment/>
    </xf>
    <xf numFmtId="0" fontId="7" fillId="0" borderId="36" xfId="0" applyFont="1" applyBorder="1" applyAlignment="1">
      <alignment vertical="center" wrapText="1"/>
    </xf>
    <xf numFmtId="4" fontId="8" fillId="0" borderId="38" xfId="0" applyNumberFormat="1" applyFont="1" applyBorder="1" applyAlignment="1">
      <alignment horizontal="right" vertical="center" wrapText="1"/>
    </xf>
    <xf numFmtId="0" fontId="7" fillId="0" borderId="20" xfId="0" applyFont="1" applyBorder="1" applyAlignment="1">
      <alignment vertical="center" wrapText="1"/>
    </xf>
    <xf numFmtId="4" fontId="8" fillId="0" borderId="21" xfId="0" applyNumberFormat="1" applyFont="1" applyBorder="1" applyAlignment="1">
      <alignment horizontal="right" vertical="center" wrapText="1"/>
    </xf>
    <xf numFmtId="0" fontId="7" fillId="0" borderId="20" xfId="0" applyFont="1" applyBorder="1" applyAlignment="1">
      <alignment wrapText="1"/>
    </xf>
    <xf numFmtId="179" fontId="7" fillId="0" borderId="21" xfId="0" applyNumberFormat="1" applyFont="1" applyBorder="1" applyAlignment="1">
      <alignment wrapText="1"/>
    </xf>
    <xf numFmtId="4" fontId="8" fillId="0" borderId="18" xfId="57" applyNumberFormat="1" applyFont="1" applyFill="1" applyBorder="1" applyAlignment="1">
      <alignment vertical="center" wrapText="1"/>
      <protection/>
    </xf>
    <xf numFmtId="4" fontId="8" fillId="0" borderId="18" xfId="57" applyNumberFormat="1" applyFont="1" applyBorder="1" applyAlignment="1">
      <alignment wrapText="1"/>
      <protection/>
    </xf>
    <xf numFmtId="4" fontId="8" fillId="0" borderId="18" xfId="57" applyNumberFormat="1" applyFont="1" applyFill="1" applyBorder="1" applyAlignment="1">
      <alignment wrapText="1"/>
      <protection/>
    </xf>
    <xf numFmtId="4" fontId="7" fillId="0" borderId="38" xfId="0" applyNumberFormat="1" applyFont="1" applyBorder="1" applyAlignment="1">
      <alignment wrapText="1"/>
    </xf>
    <xf numFmtId="0" fontId="6" fillId="0" borderId="53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4" fontId="7" fillId="0" borderId="21" xfId="0" applyNumberFormat="1" applyFont="1" applyBorder="1" applyAlignment="1">
      <alignment wrapText="1"/>
    </xf>
    <xf numFmtId="0" fontId="6" fillId="0" borderId="53" xfId="47" applyFont="1" applyFill="1" applyBorder="1" applyAlignment="1">
      <alignment horizontal="left"/>
      <protection/>
    </xf>
    <xf numFmtId="0" fontId="6" fillId="0" borderId="26" xfId="47" applyFont="1" applyFill="1" applyBorder="1" applyAlignment="1">
      <alignment horizontal="left"/>
      <protection/>
    </xf>
    <xf numFmtId="0" fontId="7" fillId="0" borderId="22" xfId="57" applyFont="1" applyFill="1" applyBorder="1" applyAlignment="1">
      <alignment vertical="center" wrapText="1"/>
      <protection/>
    </xf>
    <xf numFmtId="4" fontId="8" fillId="0" borderId="18" xfId="57" applyNumberFormat="1" applyFont="1" applyFill="1" applyBorder="1" applyAlignment="1">
      <alignment horizontal="right" wrapText="1"/>
      <protection/>
    </xf>
    <xf numFmtId="0" fontId="7" fillId="0" borderId="36" xfId="47" applyFont="1" applyBorder="1" applyAlignment="1">
      <alignment wrapText="1"/>
      <protection/>
    </xf>
    <xf numFmtId="4" fontId="7" fillId="0" borderId="38" xfId="47" applyNumberFormat="1" applyFont="1" applyBorder="1" applyAlignment="1">
      <alignment wrapText="1"/>
      <protection/>
    </xf>
    <xf numFmtId="0" fontId="4" fillId="27" borderId="58" xfId="0" applyFont="1" applyFill="1" applyBorder="1" applyAlignment="1">
      <alignment horizontal="right" wrapText="1"/>
    </xf>
    <xf numFmtId="4" fontId="4" fillId="27" borderId="54" xfId="0" applyNumberFormat="1" applyFont="1" applyFill="1" applyBorder="1" applyAlignment="1">
      <alignment wrapText="1"/>
    </xf>
    <xf numFmtId="0" fontId="6" fillId="28" borderId="0" xfId="0" applyFont="1" applyFill="1" applyAlignment="1">
      <alignment vertical="center"/>
    </xf>
    <xf numFmtId="0" fontId="6" fillId="28" borderId="10" xfId="0" applyFont="1" applyFill="1" applyBorder="1" applyAlignment="1">
      <alignment vertical="center"/>
    </xf>
    <xf numFmtId="0" fontId="8" fillId="28" borderId="10" xfId="57" applyFont="1" applyFill="1" applyBorder="1" applyAlignment="1">
      <alignment horizontal="center" vertical="center"/>
      <protection/>
    </xf>
    <xf numFmtId="0" fontId="8" fillId="28" borderId="10" xfId="57" applyFont="1" applyFill="1" applyBorder="1" applyAlignment="1">
      <alignment vertical="center" wrapText="1"/>
      <protection/>
    </xf>
    <xf numFmtId="167" fontId="8" fillId="28" borderId="10" xfId="57" applyNumberFormat="1" applyFont="1" applyFill="1" applyBorder="1" applyAlignment="1">
      <alignment vertical="center" wrapText="1"/>
      <protection/>
    </xf>
    <xf numFmtId="0" fontId="7" fillId="28" borderId="1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vertical="center" wrapText="1"/>
    </xf>
    <xf numFmtId="8" fontId="7" fillId="28" borderId="10" xfId="0" applyNumberFormat="1" applyFont="1" applyFill="1" applyBorder="1" applyAlignment="1">
      <alignment vertical="center"/>
    </xf>
    <xf numFmtId="0" fontId="7" fillId="28" borderId="10" xfId="0" applyFont="1" applyFill="1" applyBorder="1" applyAlignment="1">
      <alignment vertical="center"/>
    </xf>
    <xf numFmtId="0" fontId="7" fillId="28" borderId="59" xfId="0" applyFont="1" applyFill="1" applyBorder="1" applyAlignment="1">
      <alignment vertical="center" wrapText="1"/>
    </xf>
    <xf numFmtId="8" fontId="7" fillId="28" borderId="59" xfId="0" applyNumberFormat="1" applyFont="1" applyFill="1" applyBorder="1" applyAlignment="1">
      <alignment vertical="center"/>
    </xf>
    <xf numFmtId="167" fontId="6" fillId="27" borderId="11" xfId="0" applyNumberFormat="1" applyFont="1" applyFill="1" applyBorder="1" applyAlignment="1">
      <alignment vertical="center"/>
    </xf>
    <xf numFmtId="0" fontId="7" fillId="28" borderId="59" xfId="0" applyFont="1" applyFill="1" applyBorder="1" applyAlignment="1">
      <alignment vertical="center"/>
    </xf>
    <xf numFmtId="44" fontId="5" fillId="27" borderId="13" xfId="70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53" xfId="56" applyFont="1" applyFill="1" applyBorder="1" applyAlignment="1">
      <alignment horizontal="center" vertical="center"/>
      <protection/>
    </xf>
    <xf numFmtId="0" fontId="5" fillId="0" borderId="25" xfId="56" applyNumberFormat="1" applyFont="1" applyFill="1" applyBorder="1" applyAlignment="1">
      <alignment horizontal="center" vertical="center" wrapText="1"/>
      <protection/>
    </xf>
    <xf numFmtId="44" fontId="5" fillId="0" borderId="25" xfId="56" applyNumberFormat="1" applyFont="1" applyFill="1" applyBorder="1" applyAlignment="1">
      <alignment horizontal="center" vertical="center" wrapText="1"/>
      <protection/>
    </xf>
    <xf numFmtId="44" fontId="5" fillId="0" borderId="26" xfId="56" applyNumberFormat="1" applyFont="1" applyFill="1" applyBorder="1" applyAlignment="1">
      <alignment horizontal="center" vertical="center" wrapText="1"/>
      <protection/>
    </xf>
    <xf numFmtId="44" fontId="5" fillId="27" borderId="37" xfId="70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9" xfId="57" applyFont="1" applyFill="1" applyBorder="1" applyAlignment="1">
      <alignment horizontal="left" vertical="center" wrapText="1"/>
      <protection/>
    </xf>
    <xf numFmtId="0" fontId="5" fillId="0" borderId="40" xfId="57" applyFont="1" applyFill="1" applyBorder="1" applyAlignment="1">
      <alignment horizontal="left" vertical="center" wrapText="1"/>
      <protection/>
    </xf>
    <xf numFmtId="0" fontId="5" fillId="0" borderId="22" xfId="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44" fontId="8" fillId="0" borderId="11" xfId="70" applyFont="1" applyFill="1" applyBorder="1" applyAlignment="1">
      <alignment horizontal="right" vertical="center"/>
    </xf>
    <xf numFmtId="0" fontId="5" fillId="0" borderId="47" xfId="57" applyFont="1" applyFill="1" applyBorder="1" applyAlignment="1">
      <alignment horizontal="left" vertical="center" wrapText="1"/>
      <protection/>
    </xf>
    <xf numFmtId="0" fontId="8" fillId="0" borderId="11" xfId="0" applyFont="1" applyFill="1" applyBorder="1" applyAlignment="1" applyProtection="1">
      <alignment vertical="center" wrapText="1"/>
      <protection locked="0"/>
    </xf>
    <xf numFmtId="4" fontId="8" fillId="0" borderId="11" xfId="0" applyNumberFormat="1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/>
    </xf>
    <xf numFmtId="0" fontId="8" fillId="0" borderId="22" xfId="56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left"/>
    </xf>
    <xf numFmtId="0" fontId="8" fillId="0" borderId="0" xfId="57" applyFont="1" applyFill="1">
      <alignment/>
      <protection/>
    </xf>
    <xf numFmtId="0" fontId="5" fillId="0" borderId="53" xfId="57" applyFont="1" applyFill="1" applyBorder="1" applyAlignment="1">
      <alignment horizontal="centerContinuous" vertical="center" wrapText="1"/>
      <protection/>
    </xf>
    <xf numFmtId="0" fontId="5" fillId="0" borderId="25" xfId="57" applyFont="1" applyFill="1" applyBorder="1" applyAlignment="1">
      <alignment horizontal="centerContinuous" vertical="center" wrapText="1"/>
      <protection/>
    </xf>
    <xf numFmtId="0" fontId="5" fillId="0" borderId="26" xfId="57" applyFont="1" applyFill="1" applyBorder="1" applyAlignment="1">
      <alignment horizontal="centerContinuous" vertical="center" wrapText="1"/>
      <protection/>
    </xf>
    <xf numFmtId="0" fontId="5" fillId="0" borderId="20" xfId="57" applyFont="1" applyFill="1" applyBorder="1" applyAlignment="1">
      <alignment horizontal="centerContinuous" vertical="center" wrapText="1"/>
      <protection/>
    </xf>
    <xf numFmtId="0" fontId="5" fillId="0" borderId="21" xfId="57" applyFont="1" applyFill="1" applyBorder="1" applyAlignment="1">
      <alignment horizontal="centerContinuous" vertical="center" wrapText="1"/>
      <protection/>
    </xf>
    <xf numFmtId="0" fontId="5" fillId="0" borderId="60" xfId="57" applyFont="1" applyFill="1" applyBorder="1" applyAlignment="1">
      <alignment horizontal="centerContinuous" vertical="center" wrapText="1"/>
      <protection/>
    </xf>
    <xf numFmtId="0" fontId="5" fillId="0" borderId="43" xfId="57" applyFont="1" applyFill="1" applyBorder="1" applyAlignment="1">
      <alignment horizontal="centerContinuous" vertical="center" wrapText="1"/>
      <protection/>
    </xf>
    <xf numFmtId="0" fontId="8" fillId="0" borderId="22" xfId="57" applyFont="1" applyBorder="1" applyAlignment="1">
      <alignment horizontal="center" vertical="center" wrapText="1"/>
      <protection/>
    </xf>
    <xf numFmtId="0" fontId="8" fillId="0" borderId="18" xfId="57" applyFont="1" applyBorder="1" applyAlignment="1">
      <alignment horizontal="center" vertical="center" wrapText="1"/>
      <protection/>
    </xf>
    <xf numFmtId="0" fontId="8" fillId="0" borderId="36" xfId="57" applyFont="1" applyBorder="1" applyAlignment="1">
      <alignment horizontal="center" vertical="center" wrapText="1"/>
      <protection/>
    </xf>
    <xf numFmtId="0" fontId="8" fillId="0" borderId="37" xfId="57" applyFont="1" applyBorder="1" applyAlignment="1">
      <alignment horizontal="center" vertical="center" wrapText="1"/>
      <protection/>
    </xf>
    <xf numFmtId="0" fontId="8" fillId="0" borderId="38" xfId="57" applyFont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wrapText="1"/>
      <protection/>
    </xf>
    <xf numFmtId="0" fontId="7" fillId="0" borderId="15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1" xfId="47" applyFont="1" applyBorder="1" applyAlignment="1">
      <alignment horizontal="center"/>
      <protection/>
    </xf>
    <xf numFmtId="0" fontId="7" fillId="0" borderId="11" xfId="47" applyFont="1" applyBorder="1">
      <alignment/>
      <protection/>
    </xf>
    <xf numFmtId="0" fontId="8" fillId="0" borderId="22" xfId="57" applyFont="1" applyFill="1" applyBorder="1" applyAlignment="1">
      <alignment horizontal="center" vertical="center" wrapText="1"/>
      <protection/>
    </xf>
    <xf numFmtId="167" fontId="5" fillId="27" borderId="37" xfId="0" applyNumberFormat="1" applyFont="1" applyFill="1" applyBorder="1" applyAlignment="1">
      <alignment vertical="center" wrapText="1"/>
    </xf>
    <xf numFmtId="167" fontId="5" fillId="27" borderId="38" xfId="0" applyNumberFormat="1" applyFont="1" applyFill="1" applyBorder="1" applyAlignment="1">
      <alignment vertical="center" wrapText="1"/>
    </xf>
    <xf numFmtId="167" fontId="5" fillId="27" borderId="13" xfId="0" applyNumberFormat="1" applyFont="1" applyFill="1" applyBorder="1" applyAlignment="1">
      <alignment vertical="center" wrapText="1"/>
    </xf>
    <xf numFmtId="0" fontId="5" fillId="0" borderId="37" xfId="0" applyFont="1" applyFill="1" applyBorder="1" applyAlignment="1">
      <alignment horizontal="right" vertical="center" wrapText="1"/>
    </xf>
    <xf numFmtId="0" fontId="8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67" fontId="4" fillId="29" borderId="11" xfId="70" applyNumberFormat="1" applyFont="1" applyFill="1" applyBorder="1" applyAlignment="1">
      <alignment wrapText="1"/>
    </xf>
    <xf numFmtId="0" fontId="5" fillId="0" borderId="34" xfId="57" applyFont="1" applyFill="1" applyBorder="1" applyAlignment="1">
      <alignment horizontal="center" vertical="center" wrapText="1"/>
      <protection/>
    </xf>
    <xf numFmtId="0" fontId="8" fillId="0" borderId="0" xfId="57" applyFont="1" applyAlignment="1">
      <alignment horizontal="center" wrapText="1"/>
      <protection/>
    </xf>
    <xf numFmtId="0" fontId="5" fillId="27" borderId="37" xfId="0" applyFont="1" applyFill="1" applyBorder="1" applyAlignment="1">
      <alignment horizontal="center" vertical="center" wrapText="1"/>
    </xf>
    <xf numFmtId="0" fontId="5" fillId="27" borderId="13" xfId="0" applyFont="1" applyFill="1" applyBorder="1" applyAlignment="1">
      <alignment horizontal="center" vertical="center" wrapText="1"/>
    </xf>
    <xf numFmtId="0" fontId="4" fillId="29" borderId="11" xfId="0" applyFont="1" applyFill="1" applyBorder="1" applyAlignment="1">
      <alignment horizontal="center" wrapText="1"/>
    </xf>
    <xf numFmtId="167" fontId="8" fillId="0" borderId="0" xfId="57" applyNumberFormat="1" applyFont="1" applyAlignment="1">
      <alignment wrapText="1"/>
      <protection/>
    </xf>
    <xf numFmtId="167" fontId="7" fillId="0" borderId="0" xfId="0" applyNumberFormat="1" applyFont="1" applyBorder="1" applyAlignment="1">
      <alignment wrapText="1"/>
    </xf>
    <xf numFmtId="167" fontId="5" fillId="0" borderId="34" xfId="57" applyNumberFormat="1" applyFont="1" applyFill="1" applyBorder="1" applyAlignment="1">
      <alignment horizontal="center" vertical="center" wrapText="1"/>
      <protection/>
    </xf>
    <xf numFmtId="167" fontId="5" fillId="0" borderId="50" xfId="57" applyNumberFormat="1" applyFont="1" applyFill="1" applyBorder="1" applyAlignment="1">
      <alignment horizontal="center" vertical="center" wrapText="1"/>
      <protection/>
    </xf>
    <xf numFmtId="167" fontId="7" fillId="0" borderId="40" xfId="0" applyNumberFormat="1" applyFont="1" applyFill="1" applyBorder="1" applyAlignment="1">
      <alignment wrapText="1"/>
    </xf>
    <xf numFmtId="167" fontId="8" fillId="0" borderId="11" xfId="0" applyNumberFormat="1" applyFont="1" applyBorder="1" applyAlignment="1">
      <alignment vertical="center"/>
    </xf>
    <xf numFmtId="167" fontId="7" fillId="0" borderId="18" xfId="0" applyNumberFormat="1" applyFont="1" applyBorder="1" applyAlignment="1">
      <alignment vertical="center" wrapText="1"/>
    </xf>
    <xf numFmtId="167" fontId="7" fillId="0" borderId="11" xfId="0" applyNumberFormat="1" applyFont="1" applyBorder="1" applyAlignment="1">
      <alignment vertical="center" wrapText="1"/>
    </xf>
    <xf numFmtId="167" fontId="8" fillId="0" borderId="11" xfId="57" applyNumberFormat="1" applyFont="1" applyBorder="1" applyAlignment="1">
      <alignment vertical="center" wrapText="1"/>
      <protection/>
    </xf>
    <xf numFmtId="167" fontId="7" fillId="0" borderId="18" xfId="0" applyNumberFormat="1" applyFont="1" applyBorder="1" applyAlignment="1">
      <alignment wrapText="1"/>
    </xf>
    <xf numFmtId="167" fontId="8" fillId="0" borderId="18" xfId="0" applyNumberFormat="1" applyFont="1" applyFill="1" applyBorder="1" applyAlignment="1">
      <alignment wrapText="1"/>
    </xf>
    <xf numFmtId="167" fontId="8" fillId="0" borderId="11" xfId="57" applyNumberFormat="1" applyFont="1" applyFill="1" applyBorder="1" applyAlignment="1">
      <alignment vertical="center" wrapText="1"/>
      <protection/>
    </xf>
    <xf numFmtId="167" fontId="7" fillId="0" borderId="11" xfId="0" applyNumberFormat="1" applyFont="1" applyBorder="1" applyAlignment="1">
      <alignment wrapText="1"/>
    </xf>
    <xf numFmtId="167" fontId="8" fillId="0" borderId="11" xfId="0" applyNumberFormat="1" applyFont="1" applyFill="1" applyBorder="1" applyAlignment="1">
      <alignment vertical="center" wrapText="1"/>
    </xf>
    <xf numFmtId="167" fontId="8" fillId="0" borderId="18" xfId="0" applyNumberFormat="1" applyFont="1" applyBorder="1" applyAlignment="1">
      <alignment vertical="center"/>
    </xf>
    <xf numFmtId="167" fontId="49" fillId="0" borderId="11" xfId="60" applyNumberFormat="1" applyFont="1" applyBorder="1">
      <alignment/>
      <protection/>
    </xf>
    <xf numFmtId="167" fontId="49" fillId="0" borderId="11" xfId="60" applyNumberFormat="1" applyFont="1" applyBorder="1" applyAlignment="1">
      <alignment horizontal="right"/>
      <protection/>
    </xf>
    <xf numFmtId="167" fontId="7" fillId="0" borderId="11" xfId="0" applyNumberFormat="1" applyFont="1" applyFill="1" applyBorder="1" applyAlignment="1">
      <alignment wrapText="1"/>
    </xf>
    <xf numFmtId="167" fontId="8" fillId="0" borderId="11" xfId="59" applyNumberFormat="1" applyFont="1" applyFill="1" applyBorder="1" applyAlignment="1">
      <alignment/>
      <protection/>
    </xf>
    <xf numFmtId="167" fontId="7" fillId="0" borderId="18" xfId="0" applyNumberFormat="1" applyFont="1" applyFill="1" applyBorder="1" applyAlignment="1">
      <alignment wrapText="1"/>
    </xf>
    <xf numFmtId="167" fontId="49" fillId="0" borderId="11" xfId="0" applyNumberFormat="1" applyFont="1" applyBorder="1" applyAlignment="1">
      <alignment vertical="center"/>
    </xf>
    <xf numFmtId="167" fontId="7" fillId="0" borderId="18" xfId="0" applyNumberFormat="1" applyFont="1" applyFill="1" applyBorder="1" applyAlignment="1">
      <alignment/>
    </xf>
    <xf numFmtId="167" fontId="49" fillId="0" borderId="11" xfId="0" applyNumberFormat="1" applyFont="1" applyBorder="1" applyAlignment="1">
      <alignment horizontal="right" vertical="center"/>
    </xf>
    <xf numFmtId="167" fontId="7" fillId="0" borderId="11" xfId="0" applyNumberFormat="1" applyFont="1" applyFill="1" applyBorder="1" applyAlignment="1">
      <alignment/>
    </xf>
    <xf numFmtId="167" fontId="49" fillId="0" borderId="11" xfId="0" applyNumberFormat="1" applyFont="1" applyBorder="1" applyAlignment="1">
      <alignment/>
    </xf>
    <xf numFmtId="167" fontId="49" fillId="0" borderId="11" xfId="47" applyNumberFormat="1" applyFont="1" applyBorder="1">
      <alignment/>
      <protection/>
    </xf>
    <xf numFmtId="167" fontId="49" fillId="0" borderId="18" xfId="47" applyNumberFormat="1" applyFont="1" applyBorder="1">
      <alignment/>
      <protection/>
    </xf>
    <xf numFmtId="167" fontId="7" fillId="0" borderId="11" xfId="47" applyNumberFormat="1" applyFont="1" applyBorder="1">
      <alignment/>
      <protection/>
    </xf>
    <xf numFmtId="167" fontId="7" fillId="0" borderId="18" xfId="47" applyNumberFormat="1" applyFont="1" applyBorder="1">
      <alignment/>
      <protection/>
    </xf>
    <xf numFmtId="167" fontId="8" fillId="0" borderId="11" xfId="0" applyNumberFormat="1" applyFont="1" applyBorder="1" applyAlignment="1">
      <alignment/>
    </xf>
    <xf numFmtId="167" fontId="8" fillId="0" borderId="11" xfId="0" applyNumberFormat="1" applyFont="1" applyFill="1" applyBorder="1" applyAlignment="1">
      <alignment/>
    </xf>
    <xf numFmtId="167" fontId="8" fillId="0" borderId="11" xfId="0" applyNumberFormat="1" applyFont="1" applyBorder="1" applyAlignment="1">
      <alignment/>
    </xf>
    <xf numFmtId="167" fontId="8" fillId="0" borderId="18" xfId="0" applyNumberFormat="1" applyFont="1" applyBorder="1" applyAlignment="1">
      <alignment/>
    </xf>
    <xf numFmtId="167" fontId="8" fillId="0" borderId="18" xfId="0" applyNumberFormat="1" applyFont="1" applyBorder="1" applyAlignment="1">
      <alignment/>
    </xf>
    <xf numFmtId="167" fontId="8" fillId="0" borderId="11" xfId="0" applyNumberFormat="1" applyFont="1" applyFill="1" applyBorder="1" applyAlignment="1">
      <alignment vertical="center"/>
    </xf>
    <xf numFmtId="167" fontId="7" fillId="0" borderId="0" xfId="0" applyNumberFormat="1" applyFont="1" applyAlignment="1">
      <alignment vertical="center" wrapText="1"/>
    </xf>
    <xf numFmtId="167" fontId="7" fillId="0" borderId="11" xfId="57" applyNumberFormat="1" applyFont="1" applyBorder="1" applyAlignment="1">
      <alignment vertical="center" wrapText="1"/>
      <protection/>
    </xf>
    <xf numFmtId="0" fontId="6" fillId="28" borderId="6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/>
    </xf>
    <xf numFmtId="0" fontId="50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 quotePrefix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14" fontId="8" fillId="0" borderId="11" xfId="0" applyNumberFormat="1" applyFont="1" applyFill="1" applyBorder="1" applyAlignment="1" applyProtection="1">
      <alignment horizontal="center" vertical="center"/>
      <protection locked="0"/>
    </xf>
    <xf numFmtId="167" fontId="7" fillId="0" borderId="11" xfId="42" applyNumberFormat="1" applyFont="1" applyFill="1" applyBorder="1" applyAlignment="1">
      <alignment horizontal="right" vertical="center"/>
    </xf>
    <xf numFmtId="0" fontId="49" fillId="0" borderId="11" xfId="0" applyFont="1" applyFill="1" applyBorder="1" applyAlignment="1">
      <alignment horizontal="center" vertical="center" wrapText="1"/>
    </xf>
    <xf numFmtId="181" fontId="49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8" fillId="0" borderId="11" xfId="0" applyNumberFormat="1" applyFont="1" applyFill="1" applyBorder="1" applyAlignment="1">
      <alignment horizontal="left" vertical="center"/>
    </xf>
    <xf numFmtId="0" fontId="49" fillId="0" borderId="11" xfId="0" applyFont="1" applyFill="1" applyBorder="1" applyAlignment="1">
      <alignment horizontal="center" vertical="center"/>
    </xf>
    <xf numFmtId="167" fontId="7" fillId="0" borderId="11" xfId="0" applyNumberFormat="1" applyFont="1" applyFill="1" applyBorder="1" applyAlignment="1">
      <alignment horizontal="right" vertical="center"/>
    </xf>
    <xf numFmtId="181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 quotePrefix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49" fillId="0" borderId="11" xfId="0" applyFont="1" applyFill="1" applyBorder="1" applyAlignment="1">
      <alignment horizontal="left" vertical="center"/>
    </xf>
    <xf numFmtId="0" fontId="49" fillId="0" borderId="11" xfId="0" applyNumberFormat="1" applyFont="1" applyFill="1" applyBorder="1" applyAlignment="1">
      <alignment horizontal="center" vertical="center"/>
    </xf>
    <xf numFmtId="181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>
      <alignment horizontal="center" vertical="center"/>
    </xf>
    <xf numFmtId="167" fontId="8" fillId="0" borderId="11" xfId="42" applyNumberFormat="1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center" vertical="center"/>
    </xf>
    <xf numFmtId="167" fontId="8" fillId="0" borderId="1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167" fontId="8" fillId="0" borderId="0" xfId="0" applyNumberFormat="1" applyFont="1" applyFill="1" applyAlignment="1">
      <alignment horizontal="right"/>
    </xf>
    <xf numFmtId="0" fontId="8" fillId="0" borderId="0" xfId="57" applyFont="1" applyBorder="1" applyAlignment="1">
      <alignment horizontal="center" vertical="center"/>
      <protection/>
    </xf>
    <xf numFmtId="0" fontId="5" fillId="0" borderId="0" xfId="57" applyFont="1" applyFill="1" applyBorder="1">
      <alignment/>
      <protection/>
    </xf>
    <xf numFmtId="0" fontId="8" fillId="0" borderId="0" xfId="57" applyFont="1" applyBorder="1">
      <alignment/>
      <protection/>
    </xf>
    <xf numFmtId="167" fontId="38" fillId="0" borderId="0" xfId="0" applyNumberFormat="1" applyFont="1" applyBorder="1" applyAlignment="1">
      <alignment vertical="center"/>
    </xf>
    <xf numFmtId="167" fontId="5" fillId="0" borderId="11" xfId="57" applyNumberFormat="1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167" fontId="32" fillId="0" borderId="0" xfId="0" applyNumberFormat="1" applyFont="1" applyAlignment="1">
      <alignment/>
    </xf>
    <xf numFmtId="167" fontId="32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/>
    </xf>
    <xf numFmtId="0" fontId="45" fillId="27" borderId="11" xfId="0" applyFont="1" applyFill="1" applyBorder="1" applyAlignment="1">
      <alignment vertical="center"/>
    </xf>
    <xf numFmtId="167" fontId="45" fillId="27" borderId="11" xfId="0" applyNumberFormat="1" applyFont="1" applyFill="1" applyBorder="1" applyAlignment="1">
      <alignment vertical="center"/>
    </xf>
    <xf numFmtId="0" fontId="45" fillId="0" borderId="0" xfId="0" applyFont="1" applyAlignment="1">
      <alignment/>
    </xf>
    <xf numFmtId="167" fontId="46" fillId="0" borderId="0" xfId="0" applyNumberFormat="1" applyFont="1" applyAlignment="1">
      <alignment/>
    </xf>
    <xf numFmtId="0" fontId="34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3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7" fillId="0" borderId="0" xfId="0" applyNumberFormat="1" applyFont="1" applyAlignment="1">
      <alignment/>
    </xf>
    <xf numFmtId="0" fontId="44" fillId="0" borderId="0" xfId="0" applyFont="1" applyBorder="1" applyAlignment="1">
      <alignment horizontal="left" vertical="center"/>
    </xf>
    <xf numFmtId="0" fontId="7" fillId="0" borderId="0" xfId="47" applyFont="1" applyFill="1">
      <alignment/>
      <protection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 horizontal="center" wrapText="1"/>
    </xf>
    <xf numFmtId="0" fontId="7" fillId="28" borderId="39" xfId="0" applyFont="1" applyFill="1" applyBorder="1" applyAlignment="1">
      <alignment horizontal="center" wrapText="1"/>
    </xf>
    <xf numFmtId="167" fontId="7" fillId="28" borderId="39" xfId="0" applyNumberFormat="1" applyFont="1" applyFill="1" applyBorder="1" applyAlignment="1">
      <alignment wrapText="1"/>
    </xf>
    <xf numFmtId="49" fontId="8" fillId="0" borderId="11" xfId="0" applyNumberFormat="1" applyFont="1" applyBorder="1" applyAlignment="1" applyProtection="1">
      <alignment wrapText="1"/>
      <protection locked="0"/>
    </xf>
    <xf numFmtId="49" fontId="8" fillId="0" borderId="11" xfId="0" applyNumberFormat="1" applyFont="1" applyBorder="1" applyAlignment="1" applyProtection="1">
      <alignment horizontal="left" wrapText="1"/>
      <protection locked="0"/>
    </xf>
    <xf numFmtId="49" fontId="8" fillId="0" borderId="11" xfId="0" applyNumberFormat="1" applyFont="1" applyFill="1" applyBorder="1" applyAlignment="1" applyProtection="1">
      <alignment wrapText="1"/>
      <protection locked="0"/>
    </xf>
    <xf numFmtId="0" fontId="4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28" borderId="62" xfId="0" applyFont="1" applyFill="1" applyBorder="1" applyAlignment="1">
      <alignment horizontal="left"/>
    </xf>
    <xf numFmtId="0" fontId="7" fillId="28" borderId="62" xfId="0" applyFont="1" applyFill="1" applyBorder="1" applyAlignment="1">
      <alignment/>
    </xf>
    <xf numFmtId="0" fontId="7" fillId="28" borderId="63" xfId="0" applyFont="1" applyFill="1" applyBorder="1" applyAlignment="1">
      <alignment/>
    </xf>
    <xf numFmtId="0" fontId="38" fillId="0" borderId="11" xfId="0" applyFont="1" applyBorder="1" applyAlignment="1">
      <alignment horizontal="center" vertical="center"/>
    </xf>
    <xf numFmtId="0" fontId="32" fillId="0" borderId="18" xfId="0" applyFont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67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1" fontId="7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 applyProtection="1">
      <alignment horizontal="center" vertical="center"/>
      <protection locked="0"/>
    </xf>
    <xf numFmtId="167" fontId="7" fillId="0" borderId="0" xfId="42" applyNumberFormat="1" applyFont="1" applyFill="1" applyBorder="1" applyAlignment="1">
      <alignment horizontal="right" vertical="center"/>
    </xf>
    <xf numFmtId="0" fontId="49" fillId="0" borderId="0" xfId="0" applyFont="1" applyFill="1" applyBorder="1" applyAlignment="1">
      <alignment horizontal="center" vertical="center" wrapText="1"/>
    </xf>
    <xf numFmtId="181" fontId="4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quotePrefix="1">
      <alignment horizontal="left" vertical="center" wrapText="1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NumberFormat="1" applyFont="1" applyFill="1" applyBorder="1" applyAlignment="1">
      <alignment horizontal="center" vertical="center"/>
    </xf>
    <xf numFmtId="181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167" fontId="8" fillId="0" borderId="0" xfId="42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/>
    </xf>
    <xf numFmtId="193" fontId="8" fillId="0" borderId="0" xfId="0" applyNumberFormat="1" applyFont="1" applyFill="1" applyBorder="1" applyAlignment="1">
      <alignment vertical="center"/>
    </xf>
    <xf numFmtId="0" fontId="50" fillId="0" borderId="11" xfId="0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/>
    </xf>
    <xf numFmtId="193" fontId="8" fillId="0" borderId="11" xfId="0" applyNumberFormat="1" applyFont="1" applyFill="1" applyBorder="1" applyAlignment="1">
      <alignment vertical="center"/>
    </xf>
    <xf numFmtId="0" fontId="5" fillId="0" borderId="64" xfId="57" applyFont="1" applyFill="1" applyBorder="1" applyAlignment="1">
      <alignment horizontal="center" vertical="center" wrapText="1"/>
      <protection/>
    </xf>
    <xf numFmtId="0" fontId="5" fillId="0" borderId="65" xfId="57" applyFont="1" applyFill="1" applyBorder="1" applyAlignment="1">
      <alignment horizontal="center" vertical="center" wrapText="1"/>
      <protection/>
    </xf>
    <xf numFmtId="4" fontId="41" fillId="27" borderId="11" xfId="0" applyNumberFormat="1" applyFont="1" applyFill="1" applyBorder="1" applyAlignment="1">
      <alignment horizontal="center"/>
    </xf>
    <xf numFmtId="0" fontId="41" fillId="27" borderId="11" xfId="0" applyFont="1" applyFill="1" applyBorder="1" applyAlignment="1">
      <alignment horizontal="center"/>
    </xf>
    <xf numFmtId="0" fontId="33" fillId="0" borderId="53" xfId="57" applyFont="1" applyFill="1" applyBorder="1" applyAlignment="1">
      <alignment horizontal="left" vertical="center" wrapText="1"/>
      <protection/>
    </xf>
    <xf numFmtId="0" fontId="33" fillId="0" borderId="25" xfId="57" applyFont="1" applyFill="1" applyBorder="1" applyAlignment="1">
      <alignment horizontal="left" vertical="center" wrapText="1"/>
      <protection/>
    </xf>
    <xf numFmtId="0" fontId="33" fillId="0" borderId="46" xfId="57" applyFont="1" applyFill="1" applyBorder="1" applyAlignment="1">
      <alignment horizontal="left" vertical="center" wrapText="1"/>
      <protection/>
    </xf>
    <xf numFmtId="0" fontId="33" fillId="0" borderId="39" xfId="57" applyFont="1" applyFill="1" applyBorder="1" applyAlignment="1">
      <alignment horizontal="left" vertical="center" wrapText="1"/>
      <protection/>
    </xf>
    <xf numFmtId="0" fontId="32" fillId="0" borderId="39" xfId="0" applyFont="1" applyFill="1" applyBorder="1" applyAlignment="1">
      <alignment horizontal="left" vertical="center" wrapText="1"/>
    </xf>
    <xf numFmtId="0" fontId="33" fillId="0" borderId="60" xfId="57" applyFont="1" applyFill="1" applyBorder="1" applyAlignment="1">
      <alignment horizontal="left" vertical="center" wrapText="1"/>
      <protection/>
    </xf>
    <xf numFmtId="0" fontId="33" fillId="0" borderId="17" xfId="57" applyFont="1" applyFill="1" applyBorder="1" applyAlignment="1">
      <alignment horizontal="left" vertical="center" wrapText="1"/>
      <protection/>
    </xf>
    <xf numFmtId="0" fontId="32" fillId="0" borderId="17" xfId="0" applyFont="1" applyFill="1" applyBorder="1" applyAlignment="1">
      <alignment horizontal="left" vertical="center" wrapText="1"/>
    </xf>
    <xf numFmtId="0" fontId="38" fillId="0" borderId="53" xfId="47" applyFont="1" applyFill="1" applyBorder="1" applyAlignment="1">
      <alignment horizontal="left" vertical="center"/>
      <protection/>
    </xf>
    <xf numFmtId="0" fontId="38" fillId="0" borderId="25" xfId="47" applyFont="1" applyFill="1" applyBorder="1" applyAlignment="1">
      <alignment horizontal="left" vertical="center"/>
      <protection/>
    </xf>
    <xf numFmtId="0" fontId="38" fillId="0" borderId="46" xfId="0" applyFont="1" applyFill="1" applyBorder="1" applyAlignment="1">
      <alignment horizontal="left" vertical="center"/>
    </xf>
    <xf numFmtId="0" fontId="38" fillId="0" borderId="39" xfId="0" applyFont="1" applyFill="1" applyBorder="1" applyAlignment="1">
      <alignment horizontal="left" vertical="center"/>
    </xf>
    <xf numFmtId="0" fontId="33" fillId="0" borderId="66" xfId="57" applyFont="1" applyFill="1" applyBorder="1" applyAlignment="1">
      <alignment horizontal="left" vertical="center" wrapText="1"/>
      <protection/>
    </xf>
    <xf numFmtId="0" fontId="33" fillId="0" borderId="67" xfId="57" applyFont="1" applyFill="1" applyBorder="1" applyAlignment="1">
      <alignment horizontal="left" vertical="center" wrapText="1"/>
      <protection/>
    </xf>
    <xf numFmtId="0" fontId="33" fillId="0" borderId="23" xfId="57" applyFont="1" applyFill="1" applyBorder="1" applyAlignment="1">
      <alignment horizontal="left" vertical="center" wrapText="1"/>
      <protection/>
    </xf>
    <xf numFmtId="0" fontId="33" fillId="0" borderId="22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39" xfId="0" applyFont="1" applyFill="1" applyBorder="1" applyAlignment="1">
      <alignment vertical="center"/>
    </xf>
    <xf numFmtId="0" fontId="33" fillId="0" borderId="19" xfId="57" applyFont="1" applyFill="1" applyBorder="1" applyAlignment="1">
      <alignment horizontal="left" vertical="center" wrapText="1"/>
      <protection/>
    </xf>
    <xf numFmtId="0" fontId="33" fillId="0" borderId="0" xfId="57" applyFont="1" applyFill="1" applyBorder="1" applyAlignment="1">
      <alignment horizontal="left" vertical="center" wrapText="1"/>
      <protection/>
    </xf>
    <xf numFmtId="0" fontId="32" fillId="0" borderId="0" xfId="0" applyFont="1" applyFill="1" applyBorder="1" applyAlignment="1">
      <alignment horizontal="left" vertical="center" wrapText="1"/>
    </xf>
    <xf numFmtId="0" fontId="38" fillId="0" borderId="68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1" xfId="0" applyFont="1" applyBorder="1" applyAlignment="1">
      <alignment vertical="center" wrapText="1"/>
    </xf>
    <xf numFmtId="0" fontId="32" fillId="0" borderId="11" xfId="0" applyFont="1" applyFill="1" applyBorder="1" applyAlignment="1">
      <alignment horizontal="center" vertical="center"/>
    </xf>
    <xf numFmtId="4" fontId="34" fillId="0" borderId="11" xfId="0" applyNumberFormat="1" applyFont="1" applyBorder="1" applyAlignment="1">
      <alignment vertical="center" wrapText="1"/>
    </xf>
    <xf numFmtId="1" fontId="34" fillId="0" borderId="11" xfId="0" applyNumberFormat="1" applyFont="1" applyBorder="1" applyAlignment="1">
      <alignment horizontal="center" vertical="center"/>
    </xf>
    <xf numFmtId="4" fontId="34" fillId="0" borderId="11" xfId="0" applyNumberFormat="1" applyFont="1" applyBorder="1" applyAlignment="1">
      <alignment horizontal="center" vertical="center"/>
    </xf>
    <xf numFmtId="0" fontId="32" fillId="0" borderId="11" xfId="0" applyFont="1" applyFill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8" fillId="0" borderId="19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6" fillId="28" borderId="46" xfId="0" applyFont="1" applyFill="1" applyBorder="1" applyAlignment="1">
      <alignment horizontal="left" wrapText="1"/>
    </xf>
    <xf numFmtId="0" fontId="7" fillId="28" borderId="39" xfId="0" applyFont="1" applyFill="1" applyBorder="1" applyAlignment="1">
      <alignment wrapText="1"/>
    </xf>
    <xf numFmtId="167" fontId="4" fillId="29" borderId="11" xfId="0" applyNumberFormat="1" applyFont="1" applyFill="1" applyBorder="1" applyAlignment="1">
      <alignment horizontal="center" wrapText="1"/>
    </xf>
    <xf numFmtId="0" fontId="5" fillId="0" borderId="0" xfId="57" applyFont="1" applyFill="1" applyBorder="1" applyAlignment="1">
      <alignment horizontal="left" wrapText="1"/>
      <protection/>
    </xf>
    <xf numFmtId="0" fontId="7" fillId="0" borderId="0" xfId="0" applyFont="1" applyBorder="1" applyAlignment="1">
      <alignment wrapText="1"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28" borderId="62" xfId="57" applyFont="1" applyFill="1" applyBorder="1" applyAlignment="1">
      <alignment horizontal="left" vertical="center" wrapText="1"/>
      <protection/>
    </xf>
    <xf numFmtId="0" fontId="6" fillId="28" borderId="61" xfId="0" applyFont="1" applyFill="1" applyBorder="1" applyAlignment="1">
      <alignment/>
    </xf>
    <xf numFmtId="0" fontId="32" fillId="28" borderId="62" xfId="0" applyFont="1" applyFill="1" applyBorder="1" applyAlignment="1">
      <alignment/>
    </xf>
    <xf numFmtId="0" fontId="32" fillId="28" borderId="63" xfId="0" applyFont="1" applyFill="1" applyBorder="1" applyAlignment="1">
      <alignment/>
    </xf>
    <xf numFmtId="0" fontId="6" fillId="28" borderId="61" xfId="0" applyFont="1" applyFill="1" applyBorder="1" applyAlignment="1">
      <alignment horizontal="left"/>
    </xf>
    <xf numFmtId="0" fontId="32" fillId="28" borderId="62" xfId="0" applyFont="1" applyFill="1" applyBorder="1" applyAlignment="1">
      <alignment horizontal="left"/>
    </xf>
    <xf numFmtId="0" fontId="32" fillId="28" borderId="63" xfId="0" applyFont="1" applyFill="1" applyBorder="1" applyAlignment="1">
      <alignment horizontal="left"/>
    </xf>
    <xf numFmtId="0" fontId="6" fillId="27" borderId="11" xfId="0" applyFont="1" applyFill="1" applyBorder="1" applyAlignment="1">
      <alignment horizontal="left" vertical="center"/>
    </xf>
    <xf numFmtId="0" fontId="5" fillId="0" borderId="22" xfId="57" applyFont="1" applyFill="1" applyBorder="1" applyAlignment="1">
      <alignment horizontal="left" vertical="center" wrapText="1"/>
      <protection/>
    </xf>
    <xf numFmtId="0" fontId="5" fillId="0" borderId="11" xfId="57" applyFont="1" applyFill="1" applyBorder="1" applyAlignment="1">
      <alignment horizontal="left" vertical="center" wrapText="1"/>
      <protection/>
    </xf>
    <xf numFmtId="0" fontId="5" fillId="0" borderId="18" xfId="57" applyFont="1" applyFill="1" applyBorder="1" applyAlignment="1">
      <alignment horizontal="left" vertical="center" wrapText="1"/>
      <protection/>
    </xf>
    <xf numFmtId="0" fontId="5" fillId="0" borderId="46" xfId="57" applyFont="1" applyFill="1" applyBorder="1" applyAlignment="1">
      <alignment horizontal="left" vertical="center" wrapText="1"/>
      <protection/>
    </xf>
    <xf numFmtId="0" fontId="5" fillId="0" borderId="39" xfId="57" applyFont="1" applyFill="1" applyBorder="1" applyAlignment="1">
      <alignment horizontal="left" vertical="center" wrapText="1"/>
      <protection/>
    </xf>
    <xf numFmtId="0" fontId="6" fillId="0" borderId="53" xfId="57" applyFont="1" applyFill="1" applyBorder="1" applyAlignment="1">
      <alignment horizontal="center" vertical="center"/>
      <protection/>
    </xf>
    <xf numFmtId="0" fontId="6" fillId="0" borderId="25" xfId="57" applyFont="1" applyFill="1" applyBorder="1" applyAlignment="1">
      <alignment horizontal="center" vertical="center"/>
      <protection/>
    </xf>
    <xf numFmtId="0" fontId="6" fillId="0" borderId="26" xfId="57" applyFont="1" applyFill="1" applyBorder="1" applyAlignment="1">
      <alignment horizontal="center" vertical="center"/>
      <protection/>
    </xf>
    <xf numFmtId="0" fontId="5" fillId="0" borderId="19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32" fillId="0" borderId="0" xfId="0" applyFont="1" applyFill="1" applyAlignment="1">
      <alignment horizontal="left" wrapText="1"/>
    </xf>
    <xf numFmtId="0" fontId="5" fillId="0" borderId="11" xfId="57" applyFont="1" applyFill="1" applyBorder="1" applyAlignment="1">
      <alignment horizontal="center" vertical="center" wrapText="1"/>
      <protection/>
    </xf>
    <xf numFmtId="167" fontId="38" fillId="0" borderId="11" xfId="0" applyNumberFormat="1" applyFont="1" applyBorder="1" applyAlignment="1">
      <alignment horizontal="center" vertical="center"/>
    </xf>
    <xf numFmtId="167" fontId="5" fillId="0" borderId="11" xfId="57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0" xfId="57" applyFont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0" fontId="47" fillId="0" borderId="11" xfId="0" applyFont="1" applyBorder="1" applyAlignment="1">
      <alignment vertical="center" wrapText="1"/>
    </xf>
    <xf numFmtId="0" fontId="5" fillId="27" borderId="37" xfId="0" applyFont="1" applyFill="1" applyBorder="1" applyAlignment="1" applyProtection="1">
      <alignment vertical="center" wrapText="1"/>
      <protection locked="0"/>
    </xf>
    <xf numFmtId="4" fontId="5" fillId="27" borderId="37" xfId="0" applyNumberFormat="1" applyFont="1" applyFill="1" applyBorder="1" applyAlignment="1">
      <alignment vertical="center"/>
    </xf>
    <xf numFmtId="0" fontId="7" fillId="27" borderId="38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8" fillId="0" borderId="11" xfId="0" applyFont="1" applyBorder="1" applyAlignment="1" applyProtection="1">
      <alignment vertical="center" wrapText="1"/>
      <protection locked="0"/>
    </xf>
    <xf numFmtId="4" fontId="8" fillId="0" borderId="11" xfId="0" applyNumberFormat="1" applyFont="1" applyBorder="1" applyAlignment="1" applyProtection="1">
      <alignment vertical="center"/>
      <protection locked="0"/>
    </xf>
    <xf numFmtId="0" fontId="7" fillId="0" borderId="18" xfId="0" applyFont="1" applyBorder="1" applyAlignment="1">
      <alignment vertical="center"/>
    </xf>
    <xf numFmtId="0" fontId="5" fillId="0" borderId="13" xfId="0" applyFont="1" applyFill="1" applyBorder="1" applyAlignment="1" applyProtection="1">
      <alignment vertical="center" wrapText="1"/>
      <protection locked="0"/>
    </xf>
    <xf numFmtId="4" fontId="5" fillId="0" borderId="13" xfId="0" applyNumberFormat="1" applyFont="1" applyFill="1" applyBorder="1" applyAlignment="1" applyProtection="1">
      <alignment vertical="center"/>
      <protection locked="0"/>
    </xf>
    <xf numFmtId="4" fontId="5" fillId="0" borderId="13" xfId="0" applyNumberFormat="1" applyFont="1" applyFill="1" applyBorder="1" applyAlignment="1">
      <alignment vertical="center"/>
    </xf>
    <xf numFmtId="4" fontId="5" fillId="27" borderId="13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5" fillId="0" borderId="37" xfId="0" applyFont="1" applyFill="1" applyBorder="1" applyAlignment="1" applyProtection="1">
      <alignment vertical="center" wrapText="1"/>
      <protection locked="0"/>
    </xf>
    <xf numFmtId="4" fontId="5" fillId="0" borderId="37" xfId="0" applyNumberFormat="1" applyFont="1" applyFill="1" applyBorder="1" applyAlignment="1" applyProtection="1">
      <alignment vertical="center"/>
      <protection locked="0"/>
    </xf>
    <xf numFmtId="4" fontId="5" fillId="0" borderId="37" xfId="0" applyNumberFormat="1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168" fontId="8" fillId="0" borderId="11" xfId="56" applyNumberFormat="1" applyFont="1" applyFill="1" applyBorder="1" applyAlignment="1">
      <alignment vertical="center" wrapText="1"/>
      <protection/>
    </xf>
    <xf numFmtId="168" fontId="8" fillId="0" borderId="18" xfId="56" applyNumberFormat="1" applyFont="1" applyFill="1" applyBorder="1" applyAlignment="1">
      <alignment vertical="center" wrapText="1"/>
      <protection/>
    </xf>
    <xf numFmtId="168" fontId="8" fillId="0" borderId="11" xfId="56" applyNumberFormat="1" applyFont="1" applyFill="1" applyBorder="1" applyAlignment="1">
      <alignment vertical="center"/>
      <protection/>
    </xf>
    <xf numFmtId="168" fontId="8" fillId="0" borderId="11" xfId="56" applyNumberFormat="1" applyFont="1" applyBorder="1" applyAlignment="1">
      <alignment vertical="center" wrapText="1"/>
      <protection/>
    </xf>
    <xf numFmtId="168" fontId="8" fillId="0" borderId="18" xfId="56" applyNumberFormat="1" applyFont="1" applyBorder="1" applyAlignment="1">
      <alignment vertical="center" wrapText="1"/>
      <protection/>
    </xf>
    <xf numFmtId="4" fontId="5" fillId="27" borderId="49" xfId="0" applyNumberFormat="1" applyFont="1" applyFill="1" applyBorder="1" applyAlignment="1">
      <alignment vertical="center"/>
    </xf>
    <xf numFmtId="44" fontId="5" fillId="27" borderId="50" xfId="70" applyFont="1" applyFill="1" applyBorder="1" applyAlignment="1">
      <alignment horizontal="right" vertical="center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3" xfId="46"/>
    <cellStyle name="Excel Built-in Normal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ny 2" xfId="56"/>
    <cellStyle name="Normalny 3" xfId="57"/>
    <cellStyle name="Normalny 4" xfId="58"/>
    <cellStyle name="Normalny 5" xfId="59"/>
    <cellStyle name="Normalny 5_Kopia ankieta bojs ORG." xfId="60"/>
    <cellStyle name="Normalny_pozostałe dane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2 2" xfId="73"/>
    <cellStyle name="Walutowy 2 2 2" xfId="74"/>
    <cellStyle name="Walutowy 2 3" xfId="75"/>
    <cellStyle name="Złe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KLIENCI\GMINA%20NOWA%20D&#280;BA\Gmina%20NOWA%20D&#280;BA_post&#281;powanie_KOMUNIKACJA_2017-2018\Gm.Nowa%20D&#281;ba%20-flota%20pojazd&#243;w%202017%20uzupe&#322;ni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gops@nowadeba.pl" TargetMode="External" /><Relationship Id="rId2" Type="http://schemas.openxmlformats.org/officeDocument/2006/relationships/hyperlink" Target="mailto:p.5nd@op.pl" TargetMode="External" /><Relationship Id="rId3" Type="http://schemas.openxmlformats.org/officeDocument/2006/relationships/hyperlink" Target="mailto:kultura@nowadeba.pl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90" zoomScaleNormal="90" zoomScalePageLayoutView="0" workbookViewId="0" topLeftCell="A1">
      <selection activeCell="A1" sqref="A1"/>
    </sheetView>
  </sheetViews>
  <sheetFormatPr defaultColWidth="8.7109375" defaultRowHeight="15"/>
  <cols>
    <col min="1" max="1" width="5.28125" style="519" customWidth="1"/>
    <col min="2" max="2" width="51.00390625" style="514" customWidth="1"/>
    <col min="3" max="3" width="49.421875" style="514" customWidth="1"/>
    <col min="4" max="4" width="65.28125" style="514" hidden="1" customWidth="1"/>
    <col min="5" max="5" width="13.00390625" style="514" customWidth="1"/>
    <col min="6" max="6" width="17.00390625" style="514" customWidth="1"/>
    <col min="7" max="7" width="17.28125" style="514" customWidth="1"/>
    <col min="8" max="8" width="35.00390625" style="514" customWidth="1"/>
    <col min="9" max="9" width="25.421875" style="514" customWidth="1"/>
    <col min="10" max="10" width="14.00390625" style="514" customWidth="1"/>
    <col min="11" max="11" width="20.00390625" style="514" customWidth="1"/>
    <col min="12" max="12" width="26.140625" style="514" customWidth="1"/>
    <col min="13" max="16384" width="8.7109375" style="514" customWidth="1"/>
  </cols>
  <sheetData>
    <row r="1" ht="14.25">
      <c r="A1" s="513" t="s">
        <v>1080</v>
      </c>
    </row>
    <row r="2" spans="1:12" ht="14.25">
      <c r="A2" s="27"/>
      <c r="B2" s="28" t="s">
        <v>365</v>
      </c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527" customFormat="1" ht="78" customHeight="1">
      <c r="A3" s="160" t="s">
        <v>366</v>
      </c>
      <c r="B3" s="160" t="s">
        <v>367</v>
      </c>
      <c r="C3" s="160" t="s">
        <v>374</v>
      </c>
      <c r="D3" s="160" t="s">
        <v>375</v>
      </c>
      <c r="E3" s="160" t="s">
        <v>369</v>
      </c>
      <c r="F3" s="160" t="s">
        <v>370</v>
      </c>
      <c r="G3" s="160" t="s">
        <v>371</v>
      </c>
      <c r="H3" s="160" t="s">
        <v>372</v>
      </c>
      <c r="I3" s="160" t="s">
        <v>373</v>
      </c>
      <c r="J3" s="588" t="s">
        <v>891</v>
      </c>
      <c r="K3" s="589"/>
      <c r="L3" s="160" t="s">
        <v>892</v>
      </c>
    </row>
    <row r="4" spans="1:12" s="519" customFormat="1" ht="49.5" customHeight="1">
      <c r="A4" s="9">
        <v>1</v>
      </c>
      <c r="B4" s="102" t="s">
        <v>386</v>
      </c>
      <c r="C4" s="7" t="s">
        <v>648</v>
      </c>
      <c r="D4" s="127" t="s">
        <v>656</v>
      </c>
      <c r="E4" s="20" t="s">
        <v>388</v>
      </c>
      <c r="F4" s="31" t="s">
        <v>389</v>
      </c>
      <c r="G4" s="44">
        <v>8671866535</v>
      </c>
      <c r="H4" s="29" t="s">
        <v>390</v>
      </c>
      <c r="I4" s="7" t="s">
        <v>518</v>
      </c>
      <c r="J4" s="20" t="s">
        <v>735</v>
      </c>
      <c r="K4" s="20" t="s">
        <v>391</v>
      </c>
      <c r="L4" s="7" t="s">
        <v>391</v>
      </c>
    </row>
    <row r="5" spans="1:12" s="520" customFormat="1" ht="49.5" customHeight="1">
      <c r="A5" s="9">
        <v>2</v>
      </c>
      <c r="B5" s="26" t="s">
        <v>658</v>
      </c>
      <c r="C5" s="23" t="s">
        <v>425</v>
      </c>
      <c r="D5" s="128" t="s">
        <v>473</v>
      </c>
      <c r="E5" s="22" t="s">
        <v>426</v>
      </c>
      <c r="F5" s="22">
        <v>830442110</v>
      </c>
      <c r="G5" s="25">
        <v>8671914689</v>
      </c>
      <c r="H5" s="47" t="s">
        <v>427</v>
      </c>
      <c r="I5" s="23" t="s">
        <v>760</v>
      </c>
      <c r="J5" s="23" t="s">
        <v>391</v>
      </c>
      <c r="K5" s="22" t="s">
        <v>759</v>
      </c>
      <c r="L5" s="22"/>
    </row>
    <row r="6" spans="1:12" s="520" customFormat="1" ht="49.5" customHeight="1">
      <c r="A6" s="9">
        <v>3</v>
      </c>
      <c r="B6" s="18" t="s">
        <v>433</v>
      </c>
      <c r="C6" s="23" t="s">
        <v>654</v>
      </c>
      <c r="D6" s="128" t="s">
        <v>30</v>
      </c>
      <c r="E6" s="22" t="s">
        <v>478</v>
      </c>
      <c r="F6" s="22">
        <v>905830</v>
      </c>
      <c r="G6" s="49">
        <v>8671868706</v>
      </c>
      <c r="H6" s="111" t="s">
        <v>31</v>
      </c>
      <c r="I6" s="26" t="s">
        <v>517</v>
      </c>
      <c r="J6" s="23" t="s">
        <v>529</v>
      </c>
      <c r="K6" s="22" t="s">
        <v>391</v>
      </c>
      <c r="L6" s="22" t="s">
        <v>391</v>
      </c>
    </row>
    <row r="7" spans="1:12" s="520" customFormat="1" ht="49.5" customHeight="1">
      <c r="A7" s="9">
        <v>4</v>
      </c>
      <c r="B7" s="26" t="s">
        <v>434</v>
      </c>
      <c r="C7" s="23" t="s">
        <v>659</v>
      </c>
      <c r="D7" s="129" t="s">
        <v>657</v>
      </c>
      <c r="E7" s="22" t="s">
        <v>435</v>
      </c>
      <c r="F7" s="22">
        <v>830257618</v>
      </c>
      <c r="G7" s="25">
        <v>8671868103</v>
      </c>
      <c r="H7" s="47" t="s">
        <v>436</v>
      </c>
      <c r="I7" s="26" t="s">
        <v>492</v>
      </c>
      <c r="J7" s="88" t="s">
        <v>696</v>
      </c>
      <c r="K7" s="22" t="s">
        <v>391</v>
      </c>
      <c r="L7" s="22" t="s">
        <v>391</v>
      </c>
    </row>
    <row r="8" spans="1:12" s="519" customFormat="1" ht="49.5" customHeight="1">
      <c r="A8" s="9">
        <v>5</v>
      </c>
      <c r="B8" s="102" t="s">
        <v>376</v>
      </c>
      <c r="C8" s="7" t="s">
        <v>377</v>
      </c>
      <c r="D8" s="127" t="s">
        <v>378</v>
      </c>
      <c r="E8" s="20" t="s">
        <v>379</v>
      </c>
      <c r="F8" s="20">
        <v>5660280</v>
      </c>
      <c r="G8" s="44">
        <v>8671822555</v>
      </c>
      <c r="H8" s="29" t="s">
        <v>474</v>
      </c>
      <c r="I8" s="7" t="s">
        <v>380</v>
      </c>
      <c r="J8" s="20" t="s">
        <v>814</v>
      </c>
      <c r="K8" s="20" t="s">
        <v>391</v>
      </c>
      <c r="L8" s="7" t="s">
        <v>391</v>
      </c>
    </row>
    <row r="9" spans="1:12" s="519" customFormat="1" ht="49.5" customHeight="1">
      <c r="A9" s="9">
        <v>6</v>
      </c>
      <c r="B9" s="102" t="s">
        <v>381</v>
      </c>
      <c r="C9" s="7" t="s">
        <v>647</v>
      </c>
      <c r="D9" s="127" t="s">
        <v>162</v>
      </c>
      <c r="E9" s="20" t="s">
        <v>379</v>
      </c>
      <c r="F9" s="20">
        <v>180830466</v>
      </c>
      <c r="G9" s="44">
        <v>8672237043</v>
      </c>
      <c r="H9" s="29" t="s">
        <v>383</v>
      </c>
      <c r="I9" s="7" t="s">
        <v>384</v>
      </c>
      <c r="J9" s="20" t="s">
        <v>385</v>
      </c>
      <c r="K9" s="20" t="s">
        <v>391</v>
      </c>
      <c r="L9" s="7" t="s">
        <v>163</v>
      </c>
    </row>
    <row r="10" spans="1:12" s="520" customFormat="1" ht="49.5" customHeight="1">
      <c r="A10" s="9">
        <v>7</v>
      </c>
      <c r="B10" s="26" t="s">
        <v>396</v>
      </c>
      <c r="C10" s="23" t="s">
        <v>397</v>
      </c>
      <c r="D10" s="128" t="s">
        <v>398</v>
      </c>
      <c r="E10" s="22" t="s">
        <v>394</v>
      </c>
      <c r="F10" s="22">
        <v>180055984</v>
      </c>
      <c r="G10" s="25">
        <v>8672099428</v>
      </c>
      <c r="H10" s="48" t="s">
        <v>399</v>
      </c>
      <c r="I10" s="23" t="s">
        <v>760</v>
      </c>
      <c r="J10" s="88" t="s">
        <v>670</v>
      </c>
      <c r="K10" s="89" t="s">
        <v>738</v>
      </c>
      <c r="L10" s="89" t="s">
        <v>739</v>
      </c>
    </row>
    <row r="11" spans="1:12" s="520" customFormat="1" ht="49.5" customHeight="1">
      <c r="A11" s="9">
        <v>8</v>
      </c>
      <c r="B11" s="26" t="s">
        <v>655</v>
      </c>
      <c r="C11" s="23" t="s">
        <v>400</v>
      </c>
      <c r="D11" s="128" t="s">
        <v>401</v>
      </c>
      <c r="E11" s="22" t="s">
        <v>402</v>
      </c>
      <c r="F11" s="45" t="s">
        <v>403</v>
      </c>
      <c r="G11" s="25">
        <v>8671871335</v>
      </c>
      <c r="H11" s="47" t="s">
        <v>404</v>
      </c>
      <c r="I11" s="23" t="s">
        <v>760</v>
      </c>
      <c r="J11" s="88" t="s">
        <v>740</v>
      </c>
      <c r="K11" s="22" t="s">
        <v>741</v>
      </c>
      <c r="L11" s="89" t="s">
        <v>742</v>
      </c>
    </row>
    <row r="12" spans="1:12" s="520" customFormat="1" ht="49.5" customHeight="1">
      <c r="A12" s="9">
        <v>9</v>
      </c>
      <c r="B12" s="26" t="s">
        <v>605</v>
      </c>
      <c r="C12" s="23" t="s">
        <v>392</v>
      </c>
      <c r="D12" s="128" t="s">
        <v>393</v>
      </c>
      <c r="E12" s="22" t="s">
        <v>394</v>
      </c>
      <c r="F12" s="22">
        <v>180056015</v>
      </c>
      <c r="G12" s="25">
        <v>8672099434</v>
      </c>
      <c r="H12" s="47" t="s">
        <v>395</v>
      </c>
      <c r="I12" s="23" t="s">
        <v>760</v>
      </c>
      <c r="J12" s="88" t="s">
        <v>743</v>
      </c>
      <c r="K12" s="89" t="s">
        <v>744</v>
      </c>
      <c r="L12" s="89" t="s">
        <v>745</v>
      </c>
    </row>
    <row r="13" spans="1:12" s="520" customFormat="1" ht="49.5" customHeight="1">
      <c r="A13" s="9">
        <v>10</v>
      </c>
      <c r="B13" s="26" t="s">
        <v>405</v>
      </c>
      <c r="C13" s="23" t="s">
        <v>649</v>
      </c>
      <c r="D13" s="128" t="s">
        <v>407</v>
      </c>
      <c r="E13" s="22" t="s">
        <v>402</v>
      </c>
      <c r="F13" s="45" t="s">
        <v>408</v>
      </c>
      <c r="G13" s="25">
        <v>8671618814</v>
      </c>
      <c r="H13" s="47" t="s">
        <v>409</v>
      </c>
      <c r="I13" s="23" t="s">
        <v>760</v>
      </c>
      <c r="J13" s="88" t="s">
        <v>746</v>
      </c>
      <c r="K13" s="22" t="s">
        <v>645</v>
      </c>
      <c r="L13" s="89" t="s">
        <v>747</v>
      </c>
    </row>
    <row r="14" spans="1:12" s="520" customFormat="1" ht="49.5" customHeight="1">
      <c r="A14" s="9">
        <v>11</v>
      </c>
      <c r="B14" s="26" t="s">
        <v>410</v>
      </c>
      <c r="C14" s="23" t="s">
        <v>650</v>
      </c>
      <c r="D14" s="128" t="s">
        <v>393</v>
      </c>
      <c r="E14" s="22" t="s">
        <v>402</v>
      </c>
      <c r="F14" s="45" t="s">
        <v>412</v>
      </c>
      <c r="G14" s="25">
        <v>8671618837</v>
      </c>
      <c r="H14" s="47" t="s">
        <v>413</v>
      </c>
      <c r="I14" s="23" t="s">
        <v>760</v>
      </c>
      <c r="J14" s="23" t="s">
        <v>671</v>
      </c>
      <c r="K14" s="89" t="s">
        <v>672</v>
      </c>
      <c r="L14" s="89" t="s">
        <v>673</v>
      </c>
    </row>
    <row r="15" spans="1:12" s="520" customFormat="1" ht="49.5" customHeight="1">
      <c r="A15" s="9">
        <v>12</v>
      </c>
      <c r="B15" s="26" t="s">
        <v>414</v>
      </c>
      <c r="C15" s="23" t="s">
        <v>651</v>
      </c>
      <c r="D15" s="128" t="s">
        <v>496</v>
      </c>
      <c r="E15" s="22" t="s">
        <v>402</v>
      </c>
      <c r="F15" s="45" t="s">
        <v>416</v>
      </c>
      <c r="G15" s="25">
        <v>8671618843</v>
      </c>
      <c r="H15" s="47" t="s">
        <v>417</v>
      </c>
      <c r="I15" s="23" t="s">
        <v>760</v>
      </c>
      <c r="J15" s="23" t="s">
        <v>748</v>
      </c>
      <c r="K15" s="22" t="s">
        <v>630</v>
      </c>
      <c r="L15" s="89" t="s">
        <v>749</v>
      </c>
    </row>
    <row r="16" spans="1:12" s="520" customFormat="1" ht="49.5" customHeight="1">
      <c r="A16" s="9">
        <v>13</v>
      </c>
      <c r="B16" s="26" t="s">
        <v>639</v>
      </c>
      <c r="C16" s="23" t="s">
        <v>652</v>
      </c>
      <c r="D16" s="128" t="s">
        <v>429</v>
      </c>
      <c r="E16" s="22" t="s">
        <v>394</v>
      </c>
      <c r="F16" s="22">
        <v>831354708</v>
      </c>
      <c r="G16" s="25">
        <v>8672035983</v>
      </c>
      <c r="H16" s="47" t="s">
        <v>430</v>
      </c>
      <c r="I16" s="23" t="s">
        <v>760</v>
      </c>
      <c r="J16" s="23" t="s">
        <v>750</v>
      </c>
      <c r="K16" s="23" t="s">
        <v>640</v>
      </c>
      <c r="L16" s="22" t="s">
        <v>751</v>
      </c>
    </row>
    <row r="17" spans="1:12" s="520" customFormat="1" ht="49.5" customHeight="1">
      <c r="A17" s="9">
        <v>14</v>
      </c>
      <c r="B17" s="26" t="s">
        <v>497</v>
      </c>
      <c r="C17" s="23" t="s">
        <v>653</v>
      </c>
      <c r="D17" s="128" t="s">
        <v>498</v>
      </c>
      <c r="E17" s="22" t="s">
        <v>394</v>
      </c>
      <c r="F17" s="22">
        <v>1178125</v>
      </c>
      <c r="G17" s="25">
        <v>8672239912</v>
      </c>
      <c r="H17" s="47" t="s">
        <v>432</v>
      </c>
      <c r="I17" s="23" t="s">
        <v>760</v>
      </c>
      <c r="J17" s="23" t="s">
        <v>752</v>
      </c>
      <c r="K17" s="22" t="s">
        <v>630</v>
      </c>
      <c r="L17" s="23" t="s">
        <v>753</v>
      </c>
    </row>
    <row r="18" spans="1:12" s="520" customFormat="1" ht="49.5" customHeight="1">
      <c r="A18" s="9">
        <v>15</v>
      </c>
      <c r="B18" s="26" t="s">
        <v>418</v>
      </c>
      <c r="C18" s="23" t="s">
        <v>419</v>
      </c>
      <c r="D18" s="128" t="s">
        <v>476</v>
      </c>
      <c r="E18" s="22" t="s">
        <v>420</v>
      </c>
      <c r="F18" s="22">
        <v>830193806</v>
      </c>
      <c r="G18" s="25">
        <v>8671755273</v>
      </c>
      <c r="H18" s="47" t="s">
        <v>421</v>
      </c>
      <c r="I18" s="23" t="s">
        <v>760</v>
      </c>
      <c r="J18" s="23" t="s">
        <v>754</v>
      </c>
      <c r="K18" s="22" t="s">
        <v>755</v>
      </c>
      <c r="L18" s="89" t="s">
        <v>756</v>
      </c>
    </row>
    <row r="19" spans="1:12" s="520" customFormat="1" ht="49.5" customHeight="1">
      <c r="A19" s="9">
        <v>16</v>
      </c>
      <c r="B19" s="26" t="s">
        <v>422</v>
      </c>
      <c r="C19" s="23" t="s">
        <v>506</v>
      </c>
      <c r="D19" s="128" t="s">
        <v>481</v>
      </c>
      <c r="E19" s="22" t="s">
        <v>420</v>
      </c>
      <c r="F19" s="22">
        <v>830193781</v>
      </c>
      <c r="G19" s="25">
        <v>8671707073</v>
      </c>
      <c r="H19" s="47" t="s">
        <v>423</v>
      </c>
      <c r="I19" s="23" t="s">
        <v>760</v>
      </c>
      <c r="J19" s="88" t="s">
        <v>757</v>
      </c>
      <c r="K19" s="89" t="s">
        <v>635</v>
      </c>
      <c r="L19" s="89" t="s">
        <v>758</v>
      </c>
    </row>
    <row r="20" spans="1:12" s="520" customFormat="1" ht="49.5" customHeight="1">
      <c r="A20" s="9">
        <v>17</v>
      </c>
      <c r="B20" s="26" t="s">
        <v>482</v>
      </c>
      <c r="C20" s="23" t="s">
        <v>506</v>
      </c>
      <c r="D20" s="128" t="s">
        <v>481</v>
      </c>
      <c r="E20" s="22" t="s">
        <v>483</v>
      </c>
      <c r="F20" s="22">
        <v>181136673</v>
      </c>
      <c r="G20" s="25">
        <v>8672239243</v>
      </c>
      <c r="H20" s="47" t="s">
        <v>423</v>
      </c>
      <c r="I20" s="23" t="s">
        <v>760</v>
      </c>
      <c r="J20" s="23"/>
      <c r="K20" s="89" t="s">
        <v>385</v>
      </c>
      <c r="L20" s="22">
        <v>48</v>
      </c>
    </row>
  </sheetData>
  <sheetProtection/>
  <mergeCells count="1">
    <mergeCell ref="J3:K3"/>
  </mergeCells>
  <hyperlinks>
    <hyperlink ref="H8" r:id="rId1" display="mgops@nowadeba.pl"/>
    <hyperlink ref="H20" r:id="rId2" display="p.5nd@op.pl"/>
    <hyperlink ref="H6" r:id="rId3" display="mailto:kultura@nowadeba.pl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5" r:id="rId6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4"/>
  <sheetViews>
    <sheetView zoomScale="70" zoomScaleNormal="70" zoomScalePageLayoutView="0" workbookViewId="0" topLeftCell="A1">
      <selection activeCell="A1" sqref="A1"/>
    </sheetView>
  </sheetViews>
  <sheetFormatPr defaultColWidth="8.7109375" defaultRowHeight="15"/>
  <cols>
    <col min="1" max="1" width="5.28125" style="519" customWidth="1"/>
    <col min="2" max="2" width="28.28125" style="514" customWidth="1"/>
    <col min="3" max="3" width="38.28125" style="514" customWidth="1"/>
    <col min="4" max="4" width="26.57421875" style="514" hidden="1" customWidth="1"/>
    <col min="5" max="5" width="17.00390625" style="514" hidden="1" customWidth="1"/>
    <col min="6" max="6" width="17.28125" style="514" hidden="1" customWidth="1"/>
    <col min="7" max="7" width="21.00390625" style="515" customWidth="1"/>
    <col min="8" max="8" width="27.7109375" style="515" bestFit="1" customWidth="1"/>
    <col min="9" max="9" width="24.28125" style="515" bestFit="1" customWidth="1"/>
    <col min="10" max="12" width="25.28125" style="515" customWidth="1"/>
    <col min="13" max="13" width="27.7109375" style="515" bestFit="1" customWidth="1"/>
    <col min="14" max="16384" width="8.7109375" style="514" customWidth="1"/>
  </cols>
  <sheetData>
    <row r="1" ht="13.5">
      <c r="A1" s="513" t="s">
        <v>1080</v>
      </c>
    </row>
    <row r="2" spans="1:13" s="517" customFormat="1" ht="45" customHeight="1">
      <c r="A2" s="508"/>
      <c r="B2" s="509"/>
      <c r="C2" s="510"/>
      <c r="D2" s="510"/>
      <c r="E2" s="510"/>
      <c r="F2" s="510"/>
      <c r="G2" s="511" t="s">
        <v>889</v>
      </c>
      <c r="H2" s="516"/>
      <c r="I2" s="516"/>
      <c r="J2" s="516"/>
      <c r="K2" s="516"/>
      <c r="L2" s="516"/>
      <c r="M2" s="516"/>
    </row>
    <row r="3" spans="1:13" ht="45" customHeight="1">
      <c r="A3" s="27"/>
      <c r="B3" s="28"/>
      <c r="C3" s="651" t="s">
        <v>368</v>
      </c>
      <c r="D3" s="8"/>
      <c r="E3" s="8"/>
      <c r="F3" s="8"/>
      <c r="G3" s="652" t="s">
        <v>921</v>
      </c>
      <c r="H3" s="652"/>
      <c r="I3" s="652"/>
      <c r="J3" s="652"/>
      <c r="K3" s="652"/>
      <c r="L3" s="653" t="s">
        <v>922</v>
      </c>
      <c r="M3" s="653" t="s">
        <v>923</v>
      </c>
    </row>
    <row r="4" spans="1:13" s="518" customFormat="1" ht="57" customHeight="1">
      <c r="A4" s="297" t="s">
        <v>366</v>
      </c>
      <c r="B4" s="297" t="s">
        <v>367</v>
      </c>
      <c r="C4" s="651"/>
      <c r="D4" s="109" t="s">
        <v>374</v>
      </c>
      <c r="E4" s="297"/>
      <c r="F4" s="297"/>
      <c r="G4" s="512" t="s">
        <v>584</v>
      </c>
      <c r="H4" s="512" t="s">
        <v>585</v>
      </c>
      <c r="I4" s="512" t="s">
        <v>586</v>
      </c>
      <c r="J4" s="512" t="s">
        <v>888</v>
      </c>
      <c r="K4" s="512" t="s">
        <v>887</v>
      </c>
      <c r="L4" s="653"/>
      <c r="M4" s="653"/>
    </row>
    <row r="5" spans="1:13" s="519" customFormat="1" ht="87.75" customHeight="1">
      <c r="A5" s="9">
        <v>1</v>
      </c>
      <c r="B5" s="419" t="s">
        <v>376</v>
      </c>
      <c r="C5" s="7" t="s">
        <v>377</v>
      </c>
      <c r="D5" s="20" t="s">
        <v>507</v>
      </c>
      <c r="E5" s="20">
        <v>5660280</v>
      </c>
      <c r="F5" s="44">
        <v>8671822555</v>
      </c>
      <c r="G5" s="92">
        <v>818790.8</v>
      </c>
      <c r="H5" s="92">
        <v>237651.42</v>
      </c>
      <c r="I5" s="92"/>
      <c r="J5" s="92"/>
      <c r="K5" s="92">
        <f>SUM(G5:J5)</f>
        <v>1056442.22</v>
      </c>
      <c r="L5" s="475"/>
      <c r="M5" s="92">
        <v>30490.56</v>
      </c>
    </row>
    <row r="6" spans="1:13" ht="14.25" customHeight="1" hidden="1">
      <c r="A6" s="9">
        <v>2</v>
      </c>
      <c r="B6" s="420"/>
      <c r="C6" s="46"/>
      <c r="D6" s="30"/>
      <c r="E6" s="30"/>
      <c r="F6" s="21"/>
      <c r="G6" s="92"/>
      <c r="H6" s="92"/>
      <c r="I6" s="92"/>
      <c r="J6" s="92"/>
      <c r="K6" s="92">
        <f aca="true" t="shared" si="0" ref="K6:K22">SUM(G6:J6)</f>
        <v>0</v>
      </c>
      <c r="L6" s="475"/>
      <c r="M6" s="92"/>
    </row>
    <row r="7" spans="1:13" s="519" customFormat="1" ht="24.75">
      <c r="A7" s="9">
        <v>2</v>
      </c>
      <c r="B7" s="419" t="s">
        <v>381</v>
      </c>
      <c r="C7" s="7" t="s">
        <v>382</v>
      </c>
      <c r="D7" s="20" t="s">
        <v>508</v>
      </c>
      <c r="E7" s="20">
        <v>180830466</v>
      </c>
      <c r="F7" s="44">
        <v>8672237043</v>
      </c>
      <c r="G7" s="92"/>
      <c r="H7" s="92">
        <v>261832.84</v>
      </c>
      <c r="I7" s="92"/>
      <c r="J7" s="92"/>
      <c r="K7" s="92">
        <f t="shared" si="0"/>
        <v>261832.84</v>
      </c>
      <c r="L7" s="475">
        <f>'MASZYNY, URZĄDZENIA'!G29</f>
        <v>13542.99</v>
      </c>
      <c r="M7" s="92">
        <v>17928.98</v>
      </c>
    </row>
    <row r="8" spans="1:13" s="519" customFormat="1" ht="89.25" customHeight="1">
      <c r="A8" s="7">
        <v>3</v>
      </c>
      <c r="B8" s="419" t="s">
        <v>386</v>
      </c>
      <c r="C8" s="7" t="s">
        <v>387</v>
      </c>
      <c r="D8" s="7" t="s">
        <v>387</v>
      </c>
      <c r="E8" s="31" t="s">
        <v>389</v>
      </c>
      <c r="F8" s="44">
        <v>8671866535</v>
      </c>
      <c r="G8" s="92">
        <v>13967001.55</v>
      </c>
      <c r="H8" s="92">
        <v>2563318.81</v>
      </c>
      <c r="I8" s="92">
        <v>320000</v>
      </c>
      <c r="J8" s="92"/>
      <c r="K8" s="92">
        <f t="shared" si="0"/>
        <v>16850320.36</v>
      </c>
      <c r="L8" s="475">
        <f>'MASZYNY, URZĄDZENIA'!G13+'MASZYNY, URZĄDZENIA'!G19+'MASZYNY, URZĄDZENIA'!G16</f>
        <v>392037.93</v>
      </c>
      <c r="M8" s="92">
        <v>1364772.47</v>
      </c>
    </row>
    <row r="9" spans="1:13" s="520" customFormat="1" ht="37.5">
      <c r="A9" s="9">
        <v>4</v>
      </c>
      <c r="B9" s="421" t="s">
        <v>607</v>
      </c>
      <c r="C9" s="23" t="s">
        <v>392</v>
      </c>
      <c r="D9" s="23" t="s">
        <v>392</v>
      </c>
      <c r="E9" s="22">
        <v>180056015</v>
      </c>
      <c r="F9" s="25">
        <v>8672099434</v>
      </c>
      <c r="G9" s="92">
        <v>2473786.35</v>
      </c>
      <c r="H9" s="92">
        <v>306475.32</v>
      </c>
      <c r="I9" s="92"/>
      <c r="J9" s="92"/>
      <c r="K9" s="92">
        <f t="shared" si="0"/>
        <v>2780261.67</v>
      </c>
      <c r="L9" s="475"/>
      <c r="M9" s="92">
        <v>83003.48</v>
      </c>
    </row>
    <row r="10" spans="1:13" s="520" customFormat="1" ht="37.5">
      <c r="A10" s="9">
        <v>5</v>
      </c>
      <c r="B10" s="421" t="s">
        <v>396</v>
      </c>
      <c r="C10" s="23" t="s">
        <v>397</v>
      </c>
      <c r="D10" s="23" t="s">
        <v>509</v>
      </c>
      <c r="E10" s="22">
        <v>180055984</v>
      </c>
      <c r="F10" s="25">
        <v>8672099428</v>
      </c>
      <c r="G10" s="92">
        <v>5772172.45</v>
      </c>
      <c r="H10" s="92">
        <v>856720.09</v>
      </c>
      <c r="I10" s="92">
        <v>3000</v>
      </c>
      <c r="J10" s="92"/>
      <c r="K10" s="92">
        <f t="shared" si="0"/>
        <v>6631892.54</v>
      </c>
      <c r="L10" s="475"/>
      <c r="M10" s="92">
        <v>146307.94</v>
      </c>
    </row>
    <row r="11" spans="1:13" s="520" customFormat="1" ht="24.75">
      <c r="A11" s="9">
        <v>6</v>
      </c>
      <c r="B11" s="421" t="s">
        <v>514</v>
      </c>
      <c r="C11" s="23" t="s">
        <v>400</v>
      </c>
      <c r="D11" s="23" t="s">
        <v>510</v>
      </c>
      <c r="E11" s="45" t="s">
        <v>403</v>
      </c>
      <c r="F11" s="25">
        <v>8671871335</v>
      </c>
      <c r="G11" s="92">
        <v>4418204.66</v>
      </c>
      <c r="H11" s="92">
        <v>1364046.5</v>
      </c>
      <c r="I11" s="92"/>
      <c r="J11" s="92">
        <f>FOTOWOLTAIKA!D5</f>
        <v>326139.18</v>
      </c>
      <c r="K11" s="92">
        <f t="shared" si="0"/>
        <v>6108390.34</v>
      </c>
      <c r="L11" s="475"/>
      <c r="M11" s="92">
        <v>737467.99</v>
      </c>
    </row>
    <row r="12" spans="1:13" s="520" customFormat="1" ht="84" customHeight="1">
      <c r="A12" s="7">
        <v>7</v>
      </c>
      <c r="B12" s="421" t="s">
        <v>515</v>
      </c>
      <c r="C12" s="23" t="s">
        <v>406</v>
      </c>
      <c r="D12" s="23" t="s">
        <v>406</v>
      </c>
      <c r="E12" s="45" t="s">
        <v>408</v>
      </c>
      <c r="F12" s="25">
        <v>8671618814</v>
      </c>
      <c r="G12" s="92">
        <v>497547.31</v>
      </c>
      <c r="H12" s="92">
        <v>227479.26</v>
      </c>
      <c r="I12" s="92"/>
      <c r="J12" s="92"/>
      <c r="K12" s="92">
        <f t="shared" si="0"/>
        <v>725026.5700000001</v>
      </c>
      <c r="L12" s="475"/>
      <c r="M12" s="92">
        <v>89749.35</v>
      </c>
    </row>
    <row r="13" spans="1:13" s="520" customFormat="1" ht="24.75">
      <c r="A13" s="9">
        <v>8</v>
      </c>
      <c r="B13" s="421" t="s">
        <v>516</v>
      </c>
      <c r="C13" s="23" t="s">
        <v>411</v>
      </c>
      <c r="D13" s="23" t="s">
        <v>411</v>
      </c>
      <c r="E13" s="45" t="s">
        <v>412</v>
      </c>
      <c r="F13" s="25">
        <v>8671618837</v>
      </c>
      <c r="G13" s="92">
        <v>311008.01</v>
      </c>
      <c r="H13" s="92">
        <v>153096.7</v>
      </c>
      <c r="I13" s="92"/>
      <c r="J13" s="92"/>
      <c r="K13" s="92">
        <f t="shared" si="0"/>
        <v>464104.71</v>
      </c>
      <c r="L13" s="475"/>
      <c r="M13" s="92"/>
    </row>
    <row r="14" spans="1:13" s="520" customFormat="1" ht="24.75">
      <c r="A14" s="9">
        <v>9</v>
      </c>
      <c r="B14" s="421" t="s">
        <v>414</v>
      </c>
      <c r="C14" s="23" t="s">
        <v>415</v>
      </c>
      <c r="D14" s="23" t="s">
        <v>415</v>
      </c>
      <c r="E14" s="45" t="s">
        <v>416</v>
      </c>
      <c r="F14" s="25">
        <v>8671618843</v>
      </c>
      <c r="G14" s="92">
        <v>1299590.54</v>
      </c>
      <c r="H14" s="92">
        <v>196529.11</v>
      </c>
      <c r="I14" s="92"/>
      <c r="J14" s="92"/>
      <c r="K14" s="92">
        <f t="shared" si="0"/>
        <v>1496119.65</v>
      </c>
      <c r="L14" s="475"/>
      <c r="M14" s="92">
        <v>26160.45</v>
      </c>
    </row>
    <row r="15" spans="1:13" s="520" customFormat="1" ht="87" customHeight="1">
      <c r="A15" s="9">
        <v>10</v>
      </c>
      <c r="B15" s="421" t="s">
        <v>418</v>
      </c>
      <c r="C15" s="23" t="s">
        <v>419</v>
      </c>
      <c r="D15" s="23" t="s">
        <v>511</v>
      </c>
      <c r="E15" s="22">
        <v>830193806</v>
      </c>
      <c r="F15" s="25">
        <v>8671755273</v>
      </c>
      <c r="G15" s="92">
        <v>848731.22</v>
      </c>
      <c r="H15" s="92">
        <v>180190.85</v>
      </c>
      <c r="I15" s="92">
        <v>6000</v>
      </c>
      <c r="J15" s="92"/>
      <c r="K15" s="92">
        <f t="shared" si="0"/>
        <v>1034922.07</v>
      </c>
      <c r="L15" s="475"/>
      <c r="M15" s="92">
        <v>10046.48</v>
      </c>
    </row>
    <row r="16" spans="1:13" s="520" customFormat="1" ht="24.75">
      <c r="A16" s="9">
        <v>11</v>
      </c>
      <c r="B16" s="421" t="s">
        <v>422</v>
      </c>
      <c r="C16" s="23" t="s">
        <v>506</v>
      </c>
      <c r="D16" s="23" t="s">
        <v>484</v>
      </c>
      <c r="E16" s="22">
        <v>830193781</v>
      </c>
      <c r="F16" s="25">
        <v>8671707073</v>
      </c>
      <c r="G16" s="92">
        <v>1614908.88</v>
      </c>
      <c r="H16" s="92">
        <v>198291.13</v>
      </c>
      <c r="I16" s="92">
        <v>3000</v>
      </c>
      <c r="J16" s="92"/>
      <c r="K16" s="92">
        <f t="shared" si="0"/>
        <v>1816200.0099999998</v>
      </c>
      <c r="L16" s="475"/>
      <c r="M16" s="92">
        <v>4475.13</v>
      </c>
    </row>
    <row r="17" spans="1:13" s="520" customFormat="1" ht="24.75">
      <c r="A17" s="9">
        <v>12</v>
      </c>
      <c r="B17" s="421" t="s">
        <v>482</v>
      </c>
      <c r="C17" s="23" t="s">
        <v>506</v>
      </c>
      <c r="D17" s="23" t="s">
        <v>485</v>
      </c>
      <c r="E17" s="22">
        <v>181136673</v>
      </c>
      <c r="F17" s="25">
        <v>8672239243</v>
      </c>
      <c r="G17" s="92"/>
      <c r="H17" s="92">
        <v>155820.42</v>
      </c>
      <c r="I17" s="92">
        <v>3000</v>
      </c>
      <c r="J17" s="92"/>
      <c r="K17" s="92">
        <f t="shared" si="0"/>
        <v>158820.42</v>
      </c>
      <c r="L17" s="475"/>
      <c r="M17" s="92">
        <v>1545</v>
      </c>
    </row>
    <row r="18" spans="1:13" s="520" customFormat="1" ht="37.5">
      <c r="A18" s="9">
        <v>14</v>
      </c>
      <c r="B18" s="421" t="s">
        <v>424</v>
      </c>
      <c r="C18" s="23" t="s">
        <v>425</v>
      </c>
      <c r="D18" s="23" t="s">
        <v>512</v>
      </c>
      <c r="E18" s="22">
        <v>830442110</v>
      </c>
      <c r="F18" s="25">
        <v>8671914689</v>
      </c>
      <c r="G18" s="92"/>
      <c r="H18" s="92">
        <v>75266.79</v>
      </c>
      <c r="I18" s="92"/>
      <c r="J18" s="92"/>
      <c r="K18" s="92">
        <f t="shared" si="0"/>
        <v>75266.79</v>
      </c>
      <c r="L18" s="475"/>
      <c r="M18" s="92">
        <v>11401.81</v>
      </c>
    </row>
    <row r="19" spans="1:13" s="520" customFormat="1" ht="24.75">
      <c r="A19" s="7">
        <v>15</v>
      </c>
      <c r="B19" s="421" t="s">
        <v>639</v>
      </c>
      <c r="C19" s="23" t="s">
        <v>428</v>
      </c>
      <c r="D19" s="23" t="s">
        <v>428</v>
      </c>
      <c r="E19" s="22">
        <v>831354708</v>
      </c>
      <c r="F19" s="25">
        <v>8672035983</v>
      </c>
      <c r="G19" s="92">
        <v>3025792.72</v>
      </c>
      <c r="H19" s="92">
        <v>232910.46</v>
      </c>
      <c r="I19" s="92"/>
      <c r="J19" s="92"/>
      <c r="K19" s="92">
        <f t="shared" si="0"/>
        <v>3258703.18</v>
      </c>
      <c r="L19" s="475"/>
      <c r="M19" s="92">
        <v>135764.28</v>
      </c>
    </row>
    <row r="20" spans="1:13" s="520" customFormat="1" ht="24.75">
      <c r="A20" s="9">
        <v>16</v>
      </c>
      <c r="B20" s="421" t="s">
        <v>497</v>
      </c>
      <c r="C20" s="23" t="s">
        <v>431</v>
      </c>
      <c r="D20" s="23" t="s">
        <v>431</v>
      </c>
      <c r="E20" s="22">
        <v>1178125</v>
      </c>
      <c r="F20" s="25">
        <v>8672239912</v>
      </c>
      <c r="G20" s="92">
        <v>1518992.16</v>
      </c>
      <c r="H20" s="92">
        <v>257131.07</v>
      </c>
      <c r="I20" s="92"/>
      <c r="J20" s="92"/>
      <c r="K20" s="92">
        <f t="shared" si="0"/>
        <v>1776123.23</v>
      </c>
      <c r="L20" s="475"/>
      <c r="M20" s="92">
        <v>59257.3</v>
      </c>
    </row>
    <row r="21" spans="1:13" s="520" customFormat="1" ht="37.5">
      <c r="A21" s="9">
        <v>17</v>
      </c>
      <c r="B21" s="422" t="s">
        <v>433</v>
      </c>
      <c r="C21" s="23" t="s">
        <v>505</v>
      </c>
      <c r="D21" s="23" t="s">
        <v>513</v>
      </c>
      <c r="E21" s="22">
        <v>905830</v>
      </c>
      <c r="F21" s="49">
        <v>8671868706</v>
      </c>
      <c r="G21" s="140">
        <v>10738370.89</v>
      </c>
      <c r="H21" s="140">
        <v>1254925.71</v>
      </c>
      <c r="I21" s="92"/>
      <c r="J21" s="92"/>
      <c r="K21" s="92">
        <f t="shared" si="0"/>
        <v>11993296.600000001</v>
      </c>
      <c r="L21" s="475"/>
      <c r="M21" s="92">
        <v>189296.65</v>
      </c>
    </row>
    <row r="22" spans="1:13" s="520" customFormat="1" ht="96" customHeight="1">
      <c r="A22" s="9">
        <v>18</v>
      </c>
      <c r="B22" s="421" t="s">
        <v>434</v>
      </c>
      <c r="C22" s="22" t="s">
        <v>555</v>
      </c>
      <c r="D22" s="23" t="s">
        <v>556</v>
      </c>
      <c r="E22" s="22">
        <v>830257618</v>
      </c>
      <c r="F22" s="25">
        <v>8671868103</v>
      </c>
      <c r="G22" s="140">
        <v>18472578.92</v>
      </c>
      <c r="H22" s="140">
        <v>441800.55</v>
      </c>
      <c r="I22" s="92">
        <v>12000</v>
      </c>
      <c r="J22" s="92">
        <f>FOTOWOLTAIKA!D6+FOTOWOLTAIKA!D7</f>
        <v>504240.68999999994</v>
      </c>
      <c r="K22" s="92">
        <f t="shared" si="0"/>
        <v>19430620.160000004</v>
      </c>
      <c r="L22" s="475">
        <f>'MASZYNY, URZĄDZENIA'!G34</f>
        <v>105931.54000000001</v>
      </c>
      <c r="M22" s="92">
        <v>232926.6</v>
      </c>
    </row>
    <row r="23" spans="1:13" s="525" customFormat="1" ht="31.5" customHeight="1">
      <c r="A23" s="521"/>
      <c r="B23" s="522"/>
      <c r="C23" s="523" t="s">
        <v>887</v>
      </c>
      <c r="D23" s="523"/>
      <c r="E23" s="523"/>
      <c r="F23" s="523"/>
      <c r="G23" s="524">
        <f>SUM(G5:G22)</f>
        <v>65777476.46</v>
      </c>
      <c r="H23" s="524">
        <f>SUM(H5:H22)</f>
        <v>8963487.030000001</v>
      </c>
      <c r="I23" s="524">
        <f>SUM(I5:I22)</f>
        <v>347000</v>
      </c>
      <c r="J23" s="524">
        <f>SUM(J5:J22)</f>
        <v>830379.8699999999</v>
      </c>
      <c r="K23" s="524">
        <f>SUM(G23:J23)</f>
        <v>75918343.36000001</v>
      </c>
      <c r="L23" s="524">
        <f>SUM(L5:L22)</f>
        <v>511512.45999999996</v>
      </c>
      <c r="M23" s="524">
        <f>SUM(M5:M22)</f>
        <v>3140594.4699999997</v>
      </c>
    </row>
    <row r="24" spans="7:13" ht="17.25">
      <c r="G24" s="526"/>
      <c r="H24" s="526"/>
      <c r="I24" s="526"/>
      <c r="M24" s="526"/>
    </row>
  </sheetData>
  <sheetProtection/>
  <mergeCells count="4">
    <mergeCell ref="C3:C4"/>
    <mergeCell ref="G3:K3"/>
    <mergeCell ref="L3:L4"/>
    <mergeCell ref="M3:M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34"/>
  <sheetViews>
    <sheetView zoomScalePageLayoutView="0" workbookViewId="0" topLeftCell="A1">
      <selection activeCell="A1" sqref="A1"/>
    </sheetView>
  </sheetViews>
  <sheetFormatPr defaultColWidth="24.28125" defaultRowHeight="15"/>
  <cols>
    <col min="1" max="1" width="39.7109375" style="503" bestFit="1" customWidth="1"/>
    <col min="2" max="2" width="49.28125" style="209" customWidth="1"/>
    <col min="3" max="3" width="12.7109375" style="504" bestFit="1" customWidth="1"/>
    <col min="4" max="4" width="11.7109375" style="505" bestFit="1" customWidth="1"/>
    <col min="5" max="5" width="18.7109375" style="506" bestFit="1" customWidth="1"/>
    <col min="6" max="6" width="36.7109375" style="506" bestFit="1" customWidth="1"/>
    <col min="7" max="7" width="16.7109375" style="506" bestFit="1" customWidth="1"/>
    <col min="8" max="8" width="11.7109375" style="506" bestFit="1" customWidth="1"/>
    <col min="9" max="9" width="14.57421875" style="506" bestFit="1" customWidth="1"/>
    <col min="10" max="10" width="22.8515625" style="506" bestFit="1" customWidth="1"/>
    <col min="11" max="11" width="21.8515625" style="506" bestFit="1" customWidth="1"/>
    <col min="12" max="12" width="19.140625" style="506" bestFit="1" customWidth="1"/>
    <col min="13" max="13" width="20.28125" style="506" bestFit="1" customWidth="1"/>
    <col min="14" max="14" width="14.7109375" style="506" bestFit="1" customWidth="1"/>
    <col min="15" max="15" width="19.7109375" style="506" bestFit="1" customWidth="1"/>
    <col min="16" max="16" width="12.421875" style="506" bestFit="1" customWidth="1"/>
    <col min="17" max="17" width="15.28125" style="506" bestFit="1" customWidth="1"/>
    <col min="18" max="18" width="6.8515625" style="506" bestFit="1" customWidth="1"/>
    <col min="19" max="19" width="27.7109375" style="506" bestFit="1" customWidth="1"/>
    <col min="20" max="20" width="21.8515625" style="507" bestFit="1" customWidth="1"/>
    <col min="21" max="21" width="9.421875" style="505" bestFit="1" customWidth="1"/>
    <col min="22" max="27" width="12.140625" style="506" bestFit="1" customWidth="1"/>
    <col min="28" max="28" width="39.57421875" style="503" customWidth="1"/>
    <col min="29" max="29" width="49.28125" style="209" customWidth="1"/>
    <col min="30" max="30" width="14.421875" style="504" customWidth="1"/>
    <col min="31" max="31" width="11.7109375" style="505" customWidth="1"/>
    <col min="32" max="32" width="17.7109375" style="506" customWidth="1"/>
    <col min="33" max="33" width="37.00390625" style="506" customWidth="1"/>
    <col min="34" max="34" width="16.57421875" style="506" customWidth="1"/>
    <col min="35" max="35" width="11.7109375" style="506" bestFit="1" customWidth="1"/>
    <col min="36" max="36" width="14.7109375" style="506" customWidth="1"/>
    <col min="37" max="37" width="21.57421875" style="506" customWidth="1"/>
    <col min="38" max="38" width="21.421875" style="506" customWidth="1"/>
    <col min="39" max="39" width="22.421875" style="506" customWidth="1"/>
    <col min="40" max="40" width="24.28125" style="506" customWidth="1"/>
    <col min="41" max="41" width="9.421875" style="506" customWidth="1"/>
    <col min="42" max="42" width="12.28125" style="506" customWidth="1"/>
    <col min="43" max="43" width="12.7109375" style="506" customWidth="1"/>
    <col min="44" max="44" width="11.7109375" style="506" customWidth="1"/>
    <col min="45" max="45" width="7.7109375" style="506" customWidth="1"/>
    <col min="46" max="46" width="17.7109375" style="506" customWidth="1"/>
    <col min="47" max="47" width="16.57421875" style="507" customWidth="1"/>
    <col min="48" max="48" width="13.421875" style="505" customWidth="1"/>
    <col min="49" max="54" width="12.28125" style="506" bestFit="1" customWidth="1"/>
    <col min="55" max="55" width="39.57421875" style="503" customWidth="1"/>
    <col min="56" max="56" width="49.28125" style="209" customWidth="1"/>
    <col min="57" max="57" width="14.421875" style="504" customWidth="1"/>
    <col min="58" max="58" width="11.7109375" style="505" customWidth="1"/>
    <col min="59" max="59" width="17.7109375" style="506" customWidth="1"/>
    <col min="60" max="60" width="37.00390625" style="506" customWidth="1"/>
    <col min="61" max="61" width="16.57421875" style="506" customWidth="1"/>
    <col min="62" max="62" width="11.7109375" style="506" bestFit="1" customWidth="1"/>
    <col min="63" max="63" width="14.7109375" style="506" customWidth="1"/>
    <col min="64" max="64" width="21.57421875" style="506" customWidth="1"/>
    <col min="65" max="65" width="21.421875" style="506" customWidth="1"/>
    <col min="66" max="66" width="22.421875" style="506" customWidth="1"/>
    <col min="67" max="67" width="24.28125" style="506" customWidth="1"/>
    <col min="68" max="68" width="9.421875" style="506" customWidth="1"/>
    <col min="69" max="69" width="12.28125" style="506" customWidth="1"/>
    <col min="70" max="70" width="12.7109375" style="506" customWidth="1"/>
    <col min="71" max="71" width="11.7109375" style="506" customWidth="1"/>
    <col min="72" max="72" width="7.7109375" style="506" customWidth="1"/>
    <col min="73" max="73" width="17.7109375" style="506" customWidth="1"/>
    <col min="74" max="74" width="16.57421875" style="507" customWidth="1"/>
    <col min="75" max="75" width="13.421875" style="505" customWidth="1"/>
    <col min="76" max="81" width="12.28125" style="506" bestFit="1" customWidth="1"/>
    <col min="82" max="82" width="39.57421875" style="503" customWidth="1"/>
    <col min="83" max="83" width="49.28125" style="209" customWidth="1"/>
    <col min="84" max="84" width="14.421875" style="504" customWidth="1"/>
    <col min="85" max="85" width="11.7109375" style="505" customWidth="1"/>
    <col min="86" max="86" width="17.7109375" style="506" customWidth="1"/>
    <col min="87" max="87" width="37.00390625" style="506" customWidth="1"/>
    <col min="88" max="88" width="16.57421875" style="506" customWidth="1"/>
    <col min="89" max="89" width="11.7109375" style="506" bestFit="1" customWidth="1"/>
    <col min="90" max="90" width="14.7109375" style="506" customWidth="1"/>
    <col min="91" max="91" width="21.57421875" style="506" customWidth="1"/>
    <col min="92" max="92" width="21.421875" style="506" customWidth="1"/>
    <col min="93" max="93" width="22.421875" style="506" customWidth="1"/>
    <col min="94" max="94" width="24.28125" style="506" customWidth="1"/>
    <col min="95" max="95" width="9.421875" style="506" customWidth="1"/>
    <col min="96" max="96" width="12.28125" style="506" customWidth="1"/>
    <col min="97" max="97" width="12.7109375" style="506" customWidth="1"/>
    <col min="98" max="98" width="11.7109375" style="506" customWidth="1"/>
    <col min="99" max="99" width="7.7109375" style="506" customWidth="1"/>
    <col min="100" max="100" width="17.7109375" style="506" customWidth="1"/>
    <col min="101" max="101" width="16.57421875" style="507" customWidth="1"/>
    <col min="102" max="102" width="13.421875" style="505" customWidth="1"/>
    <col min="103" max="108" width="12.28125" style="506" bestFit="1" customWidth="1"/>
    <col min="109" max="109" width="39.57421875" style="503" customWidth="1"/>
    <col min="110" max="110" width="49.28125" style="209" customWidth="1"/>
    <col min="111" max="111" width="14.421875" style="504" customWidth="1"/>
    <col min="112" max="112" width="11.7109375" style="505" customWidth="1"/>
    <col min="113" max="113" width="17.7109375" style="506" customWidth="1"/>
    <col min="114" max="114" width="37.00390625" style="506" customWidth="1"/>
    <col min="115" max="115" width="16.57421875" style="506" customWidth="1"/>
    <col min="116" max="116" width="11.7109375" style="506" bestFit="1" customWidth="1"/>
    <col min="117" max="117" width="14.7109375" style="506" customWidth="1"/>
    <col min="118" max="118" width="21.57421875" style="506" customWidth="1"/>
    <col min="119" max="119" width="21.421875" style="506" customWidth="1"/>
    <col min="120" max="120" width="22.421875" style="506" customWidth="1"/>
    <col min="121" max="121" width="24.28125" style="506" customWidth="1"/>
    <col min="122" max="122" width="9.421875" style="506" customWidth="1"/>
    <col min="123" max="123" width="12.28125" style="506" customWidth="1"/>
    <col min="124" max="124" width="12.7109375" style="506" customWidth="1"/>
    <col min="125" max="125" width="11.7109375" style="506" customWidth="1"/>
    <col min="126" max="126" width="7.7109375" style="506" customWidth="1"/>
    <col min="127" max="127" width="17.7109375" style="506" customWidth="1"/>
    <col min="128" max="128" width="16.57421875" style="507" customWidth="1"/>
    <col min="129" max="129" width="13.421875" style="505" customWidth="1"/>
    <col min="130" max="135" width="12.28125" style="506" bestFit="1" customWidth="1"/>
    <col min="136" max="136" width="39.57421875" style="503" customWidth="1"/>
    <col min="137" max="137" width="49.28125" style="209" customWidth="1"/>
    <col min="138" max="138" width="14.421875" style="504" customWidth="1"/>
    <col min="139" max="139" width="11.7109375" style="505" customWidth="1"/>
    <col min="140" max="140" width="17.7109375" style="506" customWidth="1"/>
    <col min="141" max="141" width="37.00390625" style="506" customWidth="1"/>
    <col min="142" max="142" width="16.57421875" style="506" customWidth="1"/>
    <col min="143" max="143" width="11.7109375" style="506" bestFit="1" customWidth="1"/>
    <col min="144" max="144" width="14.7109375" style="506" customWidth="1"/>
    <col min="145" max="145" width="21.57421875" style="506" customWidth="1"/>
    <col min="146" max="146" width="21.421875" style="506" customWidth="1"/>
    <col min="147" max="147" width="22.421875" style="506" customWidth="1"/>
    <col min="148" max="148" width="24.28125" style="506" customWidth="1"/>
    <col min="149" max="149" width="9.421875" style="506" customWidth="1"/>
    <col min="150" max="150" width="12.28125" style="506" customWidth="1"/>
    <col min="151" max="151" width="12.7109375" style="506" customWidth="1"/>
    <col min="152" max="152" width="11.7109375" style="506" customWidth="1"/>
    <col min="153" max="153" width="7.7109375" style="506" customWidth="1"/>
    <col min="154" max="154" width="17.7109375" style="506" customWidth="1"/>
    <col min="155" max="155" width="16.57421875" style="507" customWidth="1"/>
    <col min="156" max="156" width="13.421875" style="505" customWidth="1"/>
    <col min="157" max="162" width="12.28125" style="506" bestFit="1" customWidth="1"/>
    <col min="163" max="163" width="39.57421875" style="503" customWidth="1"/>
    <col min="164" max="164" width="49.28125" style="209" customWidth="1"/>
    <col min="165" max="165" width="14.421875" style="504" customWidth="1"/>
    <col min="166" max="166" width="11.7109375" style="505" customWidth="1"/>
    <col min="167" max="167" width="17.7109375" style="506" customWidth="1"/>
    <col min="168" max="168" width="37.00390625" style="506" customWidth="1"/>
    <col min="169" max="169" width="16.57421875" style="506" customWidth="1"/>
    <col min="170" max="170" width="11.7109375" style="506" bestFit="1" customWidth="1"/>
    <col min="171" max="171" width="14.7109375" style="506" customWidth="1"/>
    <col min="172" max="172" width="21.57421875" style="506" customWidth="1"/>
    <col min="173" max="173" width="21.421875" style="506" customWidth="1"/>
    <col min="174" max="174" width="22.421875" style="506" customWidth="1"/>
    <col min="175" max="175" width="24.28125" style="506" customWidth="1"/>
    <col min="176" max="176" width="9.421875" style="506" customWidth="1"/>
    <col min="177" max="177" width="12.28125" style="506" customWidth="1"/>
    <col min="178" max="178" width="12.7109375" style="506" customWidth="1"/>
    <col min="179" max="179" width="11.7109375" style="506" customWidth="1"/>
    <col min="180" max="180" width="7.7109375" style="506" customWidth="1"/>
    <col min="181" max="181" width="17.7109375" style="506" customWidth="1"/>
    <col min="182" max="182" width="16.57421875" style="507" customWidth="1"/>
    <col min="183" max="183" width="13.421875" style="505" customWidth="1"/>
    <col min="184" max="189" width="12.28125" style="506" bestFit="1" customWidth="1"/>
    <col min="190" max="190" width="39.57421875" style="503" customWidth="1"/>
    <col min="191" max="191" width="49.28125" style="209" customWidth="1"/>
    <col min="192" max="192" width="14.421875" style="504" customWidth="1"/>
    <col min="193" max="193" width="11.7109375" style="505" customWidth="1"/>
    <col min="194" max="194" width="17.7109375" style="506" customWidth="1"/>
    <col min="195" max="195" width="37.00390625" style="506" customWidth="1"/>
    <col min="196" max="196" width="16.57421875" style="506" customWidth="1"/>
    <col min="197" max="197" width="11.7109375" style="506" bestFit="1" customWidth="1"/>
    <col min="198" max="198" width="14.7109375" style="506" customWidth="1"/>
    <col min="199" max="199" width="21.57421875" style="506" customWidth="1"/>
    <col min="200" max="200" width="21.421875" style="506" customWidth="1"/>
    <col min="201" max="201" width="22.421875" style="506" customWidth="1"/>
    <col min="202" max="202" width="24.28125" style="506" customWidth="1"/>
    <col min="203" max="203" width="9.421875" style="506" customWidth="1"/>
    <col min="204" max="204" width="12.28125" style="506" customWidth="1"/>
    <col min="205" max="205" width="12.7109375" style="506" customWidth="1"/>
    <col min="206" max="206" width="11.7109375" style="506" customWidth="1"/>
    <col min="207" max="207" width="7.7109375" style="506" customWidth="1"/>
    <col min="208" max="208" width="17.7109375" style="506" customWidth="1"/>
    <col min="209" max="209" width="16.57421875" style="507" customWidth="1"/>
    <col min="210" max="210" width="13.421875" style="505" customWidth="1"/>
    <col min="211" max="216" width="12.28125" style="506" bestFit="1" customWidth="1"/>
    <col min="217" max="217" width="39.57421875" style="503" customWidth="1"/>
    <col min="218" max="218" width="49.28125" style="209" customWidth="1"/>
    <col min="219" max="219" width="14.421875" style="504" customWidth="1"/>
    <col min="220" max="220" width="11.7109375" style="505" customWidth="1"/>
    <col min="221" max="221" width="17.7109375" style="506" customWidth="1"/>
    <col min="222" max="222" width="37.00390625" style="506" customWidth="1"/>
    <col min="223" max="223" width="16.57421875" style="506" customWidth="1"/>
    <col min="224" max="224" width="11.7109375" style="506" bestFit="1" customWidth="1"/>
    <col min="225" max="225" width="14.7109375" style="506" customWidth="1"/>
    <col min="226" max="226" width="21.57421875" style="506" customWidth="1"/>
    <col min="227" max="227" width="21.421875" style="506" customWidth="1"/>
    <col min="228" max="228" width="22.421875" style="506" customWidth="1"/>
    <col min="229" max="229" width="24.28125" style="506" customWidth="1"/>
    <col min="230" max="230" width="9.421875" style="506" customWidth="1"/>
    <col min="231" max="231" width="12.28125" style="506" customWidth="1"/>
    <col min="232" max="232" width="12.7109375" style="506" customWidth="1"/>
    <col min="233" max="233" width="11.7109375" style="506" customWidth="1"/>
    <col min="234" max="234" width="7.7109375" style="506" customWidth="1"/>
    <col min="235" max="235" width="17.7109375" style="506" customWidth="1"/>
    <col min="236" max="236" width="16.57421875" style="507" customWidth="1"/>
    <col min="237" max="237" width="13.421875" style="505" customWidth="1"/>
    <col min="238" max="243" width="12.28125" style="506" bestFit="1" customWidth="1"/>
    <col min="244" max="244" width="39.57421875" style="503" customWidth="1"/>
    <col min="245" max="245" width="49.28125" style="209" customWidth="1"/>
    <col min="246" max="246" width="14.421875" style="504" customWidth="1"/>
    <col min="247" max="247" width="11.7109375" style="505" customWidth="1"/>
    <col min="248" max="248" width="17.7109375" style="506" customWidth="1"/>
    <col min="249" max="249" width="37.00390625" style="506" customWidth="1"/>
    <col min="250" max="250" width="16.57421875" style="506" customWidth="1"/>
    <col min="251" max="251" width="11.7109375" style="506" bestFit="1" customWidth="1"/>
    <col min="252" max="252" width="14.7109375" style="506" customWidth="1"/>
    <col min="253" max="253" width="21.57421875" style="506" customWidth="1"/>
    <col min="254" max="254" width="21.421875" style="506" customWidth="1"/>
    <col min="255" max="255" width="22.421875" style="506" customWidth="1"/>
    <col min="256" max="16384" width="24.28125" style="506" customWidth="1"/>
  </cols>
  <sheetData>
    <row r="1" spans="1:247" s="552" customFormat="1" ht="13.5">
      <c r="A1" s="549" t="s">
        <v>1080</v>
      </c>
      <c r="B1" s="550"/>
      <c r="C1" s="504"/>
      <c r="D1" s="551"/>
      <c r="T1" s="553"/>
      <c r="U1" s="551"/>
      <c r="AB1" s="554"/>
      <c r="AC1" s="550"/>
      <c r="AD1" s="504"/>
      <c r="AE1" s="551"/>
      <c r="AU1" s="553"/>
      <c r="AV1" s="551"/>
      <c r="BC1" s="554"/>
      <c r="BD1" s="550"/>
      <c r="BE1" s="504"/>
      <c r="BF1" s="551"/>
      <c r="BV1" s="553"/>
      <c r="BW1" s="551"/>
      <c r="CD1" s="554"/>
      <c r="CE1" s="550"/>
      <c r="CF1" s="504"/>
      <c r="CG1" s="551"/>
      <c r="CW1" s="553"/>
      <c r="CX1" s="551"/>
      <c r="DE1" s="554"/>
      <c r="DF1" s="550"/>
      <c r="DG1" s="504"/>
      <c r="DH1" s="551"/>
      <c r="DX1" s="553"/>
      <c r="DY1" s="551"/>
      <c r="EF1" s="554"/>
      <c r="EG1" s="550"/>
      <c r="EH1" s="504"/>
      <c r="EI1" s="551"/>
      <c r="EY1" s="553"/>
      <c r="EZ1" s="551"/>
      <c r="FG1" s="554"/>
      <c r="FH1" s="550"/>
      <c r="FI1" s="504"/>
      <c r="FJ1" s="551"/>
      <c r="FZ1" s="553"/>
      <c r="GA1" s="551"/>
      <c r="GH1" s="554"/>
      <c r="GI1" s="550"/>
      <c r="GJ1" s="504"/>
      <c r="GK1" s="551"/>
      <c r="HA1" s="553"/>
      <c r="HB1" s="551"/>
      <c r="HI1" s="554"/>
      <c r="HJ1" s="550"/>
      <c r="HK1" s="504"/>
      <c r="HL1" s="551"/>
      <c r="IB1" s="553"/>
      <c r="IC1" s="551"/>
      <c r="IJ1" s="554"/>
      <c r="IK1" s="550"/>
      <c r="IL1" s="504"/>
      <c r="IM1" s="551"/>
    </row>
    <row r="2" spans="1:247" s="552" customFormat="1" ht="12">
      <c r="A2" s="554"/>
      <c r="B2" s="304" t="s">
        <v>1079</v>
      </c>
      <c r="C2" s="504"/>
      <c r="D2" s="551"/>
      <c r="T2" s="553"/>
      <c r="U2" s="551"/>
      <c r="AB2" s="554"/>
      <c r="AC2" s="550"/>
      <c r="AD2" s="504"/>
      <c r="AE2" s="551"/>
      <c r="AU2" s="553"/>
      <c r="AV2" s="551"/>
      <c r="BC2" s="554"/>
      <c r="BD2" s="550"/>
      <c r="BE2" s="504"/>
      <c r="BF2" s="551"/>
      <c r="BV2" s="553"/>
      <c r="BW2" s="551"/>
      <c r="CD2" s="554"/>
      <c r="CE2" s="550"/>
      <c r="CF2" s="504"/>
      <c r="CG2" s="551"/>
      <c r="CW2" s="553"/>
      <c r="CX2" s="551"/>
      <c r="DE2" s="554"/>
      <c r="DF2" s="550"/>
      <c r="DG2" s="504"/>
      <c r="DH2" s="551"/>
      <c r="DX2" s="553"/>
      <c r="DY2" s="551"/>
      <c r="EF2" s="554"/>
      <c r="EG2" s="550"/>
      <c r="EH2" s="504"/>
      <c r="EI2" s="551"/>
      <c r="EY2" s="553"/>
      <c r="EZ2" s="551"/>
      <c r="FG2" s="554"/>
      <c r="FH2" s="550"/>
      <c r="FI2" s="504"/>
      <c r="FJ2" s="551"/>
      <c r="FZ2" s="553"/>
      <c r="GA2" s="551"/>
      <c r="GH2" s="554"/>
      <c r="GI2" s="550"/>
      <c r="GJ2" s="504"/>
      <c r="GK2" s="551"/>
      <c r="HA2" s="553"/>
      <c r="HB2" s="551"/>
      <c r="HI2" s="554"/>
      <c r="HJ2" s="550"/>
      <c r="HK2" s="504"/>
      <c r="HL2" s="551"/>
      <c r="IB2" s="553"/>
      <c r="IC2" s="551"/>
      <c r="IJ2" s="554"/>
      <c r="IK2" s="550"/>
      <c r="IL2" s="504"/>
      <c r="IM2" s="551"/>
    </row>
    <row r="3" spans="1:256" s="552" customFormat="1" ht="14.25" customHeight="1">
      <c r="A3" s="654" t="s">
        <v>924</v>
      </c>
      <c r="B3" s="654" t="s">
        <v>368</v>
      </c>
      <c r="C3" s="654" t="s">
        <v>371</v>
      </c>
      <c r="D3" s="654" t="s">
        <v>370</v>
      </c>
      <c r="E3" s="654" t="s">
        <v>925</v>
      </c>
      <c r="F3" s="654" t="s">
        <v>368</v>
      </c>
      <c r="G3" s="654" t="s">
        <v>371</v>
      </c>
      <c r="H3" s="654" t="s">
        <v>370</v>
      </c>
      <c r="I3" s="654" t="s">
        <v>926</v>
      </c>
      <c r="J3" s="654" t="s">
        <v>927</v>
      </c>
      <c r="K3" s="654" t="s">
        <v>928</v>
      </c>
      <c r="L3" s="654" t="s">
        <v>929</v>
      </c>
      <c r="M3" s="654" t="s">
        <v>930</v>
      </c>
      <c r="N3" s="654" t="s">
        <v>931</v>
      </c>
      <c r="O3" s="654" t="s">
        <v>932</v>
      </c>
      <c r="P3" s="654" t="s">
        <v>933</v>
      </c>
      <c r="Q3" s="654" t="s">
        <v>332</v>
      </c>
      <c r="R3" s="654" t="s">
        <v>934</v>
      </c>
      <c r="S3" s="654" t="s">
        <v>935</v>
      </c>
      <c r="T3" s="654" t="s">
        <v>358</v>
      </c>
      <c r="U3" s="654" t="s">
        <v>936</v>
      </c>
      <c r="V3" s="655" t="s">
        <v>937</v>
      </c>
      <c r="W3" s="655"/>
      <c r="X3" s="655" t="s">
        <v>938</v>
      </c>
      <c r="Y3" s="655"/>
      <c r="Z3" s="655" t="s">
        <v>939</v>
      </c>
      <c r="AA3" s="655"/>
      <c r="AB3" s="656"/>
      <c r="AC3" s="656"/>
      <c r="AD3" s="656"/>
      <c r="AE3" s="656"/>
      <c r="AF3" s="656"/>
      <c r="AG3" s="656"/>
      <c r="AH3" s="656"/>
      <c r="AI3" s="656"/>
      <c r="AJ3" s="656"/>
      <c r="AK3" s="656"/>
      <c r="AL3" s="656"/>
      <c r="AM3" s="656"/>
      <c r="AN3" s="656"/>
      <c r="AO3" s="656"/>
      <c r="AP3" s="656"/>
      <c r="AQ3" s="656"/>
      <c r="AR3" s="656"/>
      <c r="AS3" s="656"/>
      <c r="AT3" s="656"/>
      <c r="AU3" s="656"/>
      <c r="AV3" s="656"/>
      <c r="AW3" s="657"/>
      <c r="AX3" s="657"/>
      <c r="AY3" s="657"/>
      <c r="AZ3" s="657"/>
      <c r="BA3" s="657"/>
      <c r="BB3" s="657"/>
      <c r="BC3" s="656"/>
      <c r="BD3" s="656"/>
      <c r="BE3" s="656"/>
      <c r="BF3" s="656"/>
      <c r="BG3" s="656"/>
      <c r="BH3" s="656"/>
      <c r="BI3" s="656"/>
      <c r="BJ3" s="656"/>
      <c r="BK3" s="656"/>
      <c r="BL3" s="656"/>
      <c r="BM3" s="656"/>
      <c r="BN3" s="656"/>
      <c r="BO3" s="656"/>
      <c r="BP3" s="656"/>
      <c r="BQ3" s="656"/>
      <c r="BR3" s="656"/>
      <c r="BS3" s="656"/>
      <c r="BT3" s="656"/>
      <c r="BU3" s="656"/>
      <c r="BV3" s="656"/>
      <c r="BW3" s="656"/>
      <c r="BX3" s="657"/>
      <c r="BY3" s="657"/>
      <c r="BZ3" s="657"/>
      <c r="CA3" s="657"/>
      <c r="CB3" s="657"/>
      <c r="CC3" s="657"/>
      <c r="CD3" s="656"/>
      <c r="CE3" s="656"/>
      <c r="CF3" s="656"/>
      <c r="CG3" s="656"/>
      <c r="CH3" s="656"/>
      <c r="CI3" s="656"/>
      <c r="CJ3" s="656"/>
      <c r="CK3" s="656"/>
      <c r="CL3" s="656"/>
      <c r="CM3" s="656"/>
      <c r="CN3" s="656"/>
      <c r="CO3" s="656"/>
      <c r="CP3" s="656"/>
      <c r="CQ3" s="656"/>
      <c r="CR3" s="656"/>
      <c r="CS3" s="656"/>
      <c r="CT3" s="656"/>
      <c r="CU3" s="656"/>
      <c r="CV3" s="656"/>
      <c r="CW3" s="656"/>
      <c r="CX3" s="656"/>
      <c r="CY3" s="657"/>
      <c r="CZ3" s="657"/>
      <c r="DA3" s="657"/>
      <c r="DB3" s="657"/>
      <c r="DC3" s="657"/>
      <c r="DD3" s="657"/>
      <c r="DE3" s="656"/>
      <c r="DF3" s="656"/>
      <c r="DG3" s="656"/>
      <c r="DH3" s="656"/>
      <c r="DI3" s="656"/>
      <c r="DJ3" s="656"/>
      <c r="DK3" s="656"/>
      <c r="DL3" s="656"/>
      <c r="DM3" s="656"/>
      <c r="DN3" s="656"/>
      <c r="DO3" s="656"/>
      <c r="DP3" s="656"/>
      <c r="DQ3" s="656"/>
      <c r="DR3" s="656"/>
      <c r="DS3" s="656"/>
      <c r="DT3" s="656"/>
      <c r="DU3" s="656"/>
      <c r="DV3" s="656"/>
      <c r="DW3" s="656"/>
      <c r="DX3" s="656"/>
      <c r="DY3" s="656"/>
      <c r="DZ3" s="657"/>
      <c r="EA3" s="657"/>
      <c r="EB3" s="657"/>
      <c r="EC3" s="657"/>
      <c r="ED3" s="657"/>
      <c r="EE3" s="657"/>
      <c r="EF3" s="656"/>
      <c r="EG3" s="656"/>
      <c r="EH3" s="656"/>
      <c r="EI3" s="656"/>
      <c r="EJ3" s="656"/>
      <c r="EK3" s="656"/>
      <c r="EL3" s="656"/>
      <c r="EM3" s="656"/>
      <c r="EN3" s="656"/>
      <c r="EO3" s="656"/>
      <c r="EP3" s="656"/>
      <c r="EQ3" s="656"/>
      <c r="ER3" s="656"/>
      <c r="ES3" s="656"/>
      <c r="ET3" s="656"/>
      <c r="EU3" s="656"/>
      <c r="EV3" s="656"/>
      <c r="EW3" s="656"/>
      <c r="EX3" s="656"/>
      <c r="EY3" s="656"/>
      <c r="EZ3" s="656"/>
      <c r="FA3" s="657"/>
      <c r="FB3" s="657"/>
      <c r="FC3" s="657"/>
      <c r="FD3" s="657"/>
      <c r="FE3" s="657"/>
      <c r="FF3" s="657"/>
      <c r="FG3" s="656"/>
      <c r="FH3" s="656"/>
      <c r="FI3" s="656"/>
      <c r="FJ3" s="656"/>
      <c r="FK3" s="656"/>
      <c r="FL3" s="656"/>
      <c r="FM3" s="656"/>
      <c r="FN3" s="656"/>
      <c r="FO3" s="656"/>
      <c r="FP3" s="656"/>
      <c r="FQ3" s="656"/>
      <c r="FR3" s="656"/>
      <c r="FS3" s="656"/>
      <c r="FT3" s="656"/>
      <c r="FU3" s="656"/>
      <c r="FV3" s="656"/>
      <c r="FW3" s="656"/>
      <c r="FX3" s="656"/>
      <c r="FY3" s="656"/>
      <c r="FZ3" s="656"/>
      <c r="GA3" s="656"/>
      <c r="GB3" s="657"/>
      <c r="GC3" s="657"/>
      <c r="GD3" s="657"/>
      <c r="GE3" s="657"/>
      <c r="GF3" s="657"/>
      <c r="GG3" s="657"/>
      <c r="GH3" s="656"/>
      <c r="GI3" s="656"/>
      <c r="GJ3" s="656"/>
      <c r="GK3" s="656"/>
      <c r="GL3" s="656"/>
      <c r="GM3" s="656"/>
      <c r="GN3" s="656"/>
      <c r="GO3" s="656"/>
      <c r="GP3" s="656"/>
      <c r="GQ3" s="656"/>
      <c r="GR3" s="656"/>
      <c r="GS3" s="656"/>
      <c r="GT3" s="656"/>
      <c r="GU3" s="656"/>
      <c r="GV3" s="656"/>
      <c r="GW3" s="656"/>
      <c r="GX3" s="656"/>
      <c r="GY3" s="656"/>
      <c r="GZ3" s="656"/>
      <c r="HA3" s="656"/>
      <c r="HB3" s="656"/>
      <c r="HC3" s="657"/>
      <c r="HD3" s="657"/>
      <c r="HE3" s="657"/>
      <c r="HF3" s="657"/>
      <c r="HG3" s="657"/>
      <c r="HH3" s="657"/>
      <c r="HI3" s="656"/>
      <c r="HJ3" s="656"/>
      <c r="HK3" s="656"/>
      <c r="HL3" s="656"/>
      <c r="HM3" s="656"/>
      <c r="HN3" s="656"/>
      <c r="HO3" s="656"/>
      <c r="HP3" s="656"/>
      <c r="HQ3" s="656"/>
      <c r="HR3" s="656"/>
      <c r="HS3" s="656"/>
      <c r="HT3" s="656"/>
      <c r="HU3" s="656"/>
      <c r="HV3" s="656"/>
      <c r="HW3" s="656"/>
      <c r="HX3" s="656"/>
      <c r="HY3" s="656"/>
      <c r="HZ3" s="656"/>
      <c r="IA3" s="656"/>
      <c r="IB3" s="656"/>
      <c r="IC3" s="656"/>
      <c r="ID3" s="657"/>
      <c r="IE3" s="657"/>
      <c r="IF3" s="657"/>
      <c r="IG3" s="657"/>
      <c r="IH3" s="657"/>
      <c r="II3" s="657"/>
      <c r="IJ3" s="656"/>
      <c r="IK3" s="656"/>
      <c r="IL3" s="656"/>
      <c r="IM3" s="656"/>
      <c r="IN3" s="656"/>
      <c r="IO3" s="656"/>
      <c r="IP3" s="656"/>
      <c r="IQ3" s="656"/>
      <c r="IR3" s="656"/>
      <c r="IS3" s="656"/>
      <c r="IT3" s="656"/>
      <c r="IU3" s="656"/>
      <c r="IV3" s="656"/>
    </row>
    <row r="4" spans="1:256" s="552" customFormat="1" ht="12">
      <c r="A4" s="654"/>
      <c r="B4" s="654"/>
      <c r="C4" s="654"/>
      <c r="D4" s="654"/>
      <c r="E4" s="654"/>
      <c r="F4" s="654"/>
      <c r="G4" s="654"/>
      <c r="H4" s="654"/>
      <c r="I4" s="654"/>
      <c r="J4" s="654"/>
      <c r="K4" s="654"/>
      <c r="L4" s="654"/>
      <c r="M4" s="654"/>
      <c r="N4" s="654"/>
      <c r="O4" s="654"/>
      <c r="P4" s="654"/>
      <c r="Q4" s="654"/>
      <c r="R4" s="654"/>
      <c r="S4" s="654"/>
      <c r="T4" s="654"/>
      <c r="U4" s="654"/>
      <c r="V4" s="655" t="s">
        <v>940</v>
      </c>
      <c r="W4" s="655"/>
      <c r="X4" s="655"/>
      <c r="Y4" s="655"/>
      <c r="Z4" s="655"/>
      <c r="AA4" s="655"/>
      <c r="AB4" s="656"/>
      <c r="AC4" s="656"/>
      <c r="AD4" s="656"/>
      <c r="AE4" s="656"/>
      <c r="AF4" s="656"/>
      <c r="AG4" s="656"/>
      <c r="AH4" s="656"/>
      <c r="AI4" s="656"/>
      <c r="AJ4" s="656"/>
      <c r="AK4" s="656"/>
      <c r="AL4" s="656"/>
      <c r="AM4" s="656"/>
      <c r="AN4" s="656"/>
      <c r="AO4" s="656"/>
      <c r="AP4" s="656"/>
      <c r="AQ4" s="656"/>
      <c r="AR4" s="656"/>
      <c r="AS4" s="656"/>
      <c r="AT4" s="656"/>
      <c r="AU4" s="656"/>
      <c r="AV4" s="656"/>
      <c r="AW4" s="657"/>
      <c r="AX4" s="657"/>
      <c r="AY4" s="657"/>
      <c r="AZ4" s="657"/>
      <c r="BA4" s="657"/>
      <c r="BB4" s="657"/>
      <c r="BC4" s="656"/>
      <c r="BD4" s="656"/>
      <c r="BE4" s="656"/>
      <c r="BF4" s="656"/>
      <c r="BG4" s="656"/>
      <c r="BH4" s="656"/>
      <c r="BI4" s="656"/>
      <c r="BJ4" s="656"/>
      <c r="BK4" s="656"/>
      <c r="BL4" s="656"/>
      <c r="BM4" s="656"/>
      <c r="BN4" s="656"/>
      <c r="BO4" s="656"/>
      <c r="BP4" s="656"/>
      <c r="BQ4" s="656"/>
      <c r="BR4" s="656"/>
      <c r="BS4" s="656"/>
      <c r="BT4" s="656"/>
      <c r="BU4" s="656"/>
      <c r="BV4" s="656"/>
      <c r="BW4" s="656"/>
      <c r="BX4" s="657"/>
      <c r="BY4" s="657"/>
      <c r="BZ4" s="657"/>
      <c r="CA4" s="657"/>
      <c r="CB4" s="657"/>
      <c r="CC4" s="657"/>
      <c r="CD4" s="656"/>
      <c r="CE4" s="656"/>
      <c r="CF4" s="656"/>
      <c r="CG4" s="656"/>
      <c r="CH4" s="656"/>
      <c r="CI4" s="656"/>
      <c r="CJ4" s="656"/>
      <c r="CK4" s="656"/>
      <c r="CL4" s="656"/>
      <c r="CM4" s="656"/>
      <c r="CN4" s="656"/>
      <c r="CO4" s="656"/>
      <c r="CP4" s="656"/>
      <c r="CQ4" s="656"/>
      <c r="CR4" s="656"/>
      <c r="CS4" s="656"/>
      <c r="CT4" s="656"/>
      <c r="CU4" s="656"/>
      <c r="CV4" s="656"/>
      <c r="CW4" s="656"/>
      <c r="CX4" s="656"/>
      <c r="CY4" s="657"/>
      <c r="CZ4" s="657"/>
      <c r="DA4" s="657"/>
      <c r="DB4" s="657"/>
      <c r="DC4" s="657"/>
      <c r="DD4" s="657"/>
      <c r="DE4" s="656"/>
      <c r="DF4" s="656"/>
      <c r="DG4" s="656"/>
      <c r="DH4" s="656"/>
      <c r="DI4" s="656"/>
      <c r="DJ4" s="656"/>
      <c r="DK4" s="656"/>
      <c r="DL4" s="656"/>
      <c r="DM4" s="656"/>
      <c r="DN4" s="656"/>
      <c r="DO4" s="656"/>
      <c r="DP4" s="656"/>
      <c r="DQ4" s="656"/>
      <c r="DR4" s="656"/>
      <c r="DS4" s="656"/>
      <c r="DT4" s="656"/>
      <c r="DU4" s="656"/>
      <c r="DV4" s="656"/>
      <c r="DW4" s="656"/>
      <c r="DX4" s="656"/>
      <c r="DY4" s="656"/>
      <c r="DZ4" s="657"/>
      <c r="EA4" s="657"/>
      <c r="EB4" s="657"/>
      <c r="EC4" s="657"/>
      <c r="ED4" s="657"/>
      <c r="EE4" s="657"/>
      <c r="EF4" s="656"/>
      <c r="EG4" s="656"/>
      <c r="EH4" s="656"/>
      <c r="EI4" s="656"/>
      <c r="EJ4" s="656"/>
      <c r="EK4" s="656"/>
      <c r="EL4" s="656"/>
      <c r="EM4" s="656"/>
      <c r="EN4" s="656"/>
      <c r="EO4" s="656"/>
      <c r="EP4" s="656"/>
      <c r="EQ4" s="656"/>
      <c r="ER4" s="656"/>
      <c r="ES4" s="656"/>
      <c r="ET4" s="656"/>
      <c r="EU4" s="656"/>
      <c r="EV4" s="656"/>
      <c r="EW4" s="656"/>
      <c r="EX4" s="656"/>
      <c r="EY4" s="656"/>
      <c r="EZ4" s="656"/>
      <c r="FA4" s="657"/>
      <c r="FB4" s="657"/>
      <c r="FC4" s="657"/>
      <c r="FD4" s="657"/>
      <c r="FE4" s="657"/>
      <c r="FF4" s="657"/>
      <c r="FG4" s="656"/>
      <c r="FH4" s="656"/>
      <c r="FI4" s="656"/>
      <c r="FJ4" s="656"/>
      <c r="FK4" s="656"/>
      <c r="FL4" s="656"/>
      <c r="FM4" s="656"/>
      <c r="FN4" s="656"/>
      <c r="FO4" s="656"/>
      <c r="FP4" s="656"/>
      <c r="FQ4" s="656"/>
      <c r="FR4" s="656"/>
      <c r="FS4" s="656"/>
      <c r="FT4" s="656"/>
      <c r="FU4" s="656"/>
      <c r="FV4" s="656"/>
      <c r="FW4" s="656"/>
      <c r="FX4" s="656"/>
      <c r="FY4" s="656"/>
      <c r="FZ4" s="656"/>
      <c r="GA4" s="656"/>
      <c r="GB4" s="657"/>
      <c r="GC4" s="657"/>
      <c r="GD4" s="657"/>
      <c r="GE4" s="657"/>
      <c r="GF4" s="657"/>
      <c r="GG4" s="657"/>
      <c r="GH4" s="656"/>
      <c r="GI4" s="656"/>
      <c r="GJ4" s="656"/>
      <c r="GK4" s="656"/>
      <c r="GL4" s="656"/>
      <c r="GM4" s="656"/>
      <c r="GN4" s="656"/>
      <c r="GO4" s="656"/>
      <c r="GP4" s="656"/>
      <c r="GQ4" s="656"/>
      <c r="GR4" s="656"/>
      <c r="GS4" s="656"/>
      <c r="GT4" s="656"/>
      <c r="GU4" s="656"/>
      <c r="GV4" s="656"/>
      <c r="GW4" s="656"/>
      <c r="GX4" s="656"/>
      <c r="GY4" s="656"/>
      <c r="GZ4" s="656"/>
      <c r="HA4" s="656"/>
      <c r="HB4" s="656"/>
      <c r="HC4" s="657"/>
      <c r="HD4" s="657"/>
      <c r="HE4" s="657"/>
      <c r="HF4" s="657"/>
      <c r="HG4" s="657"/>
      <c r="HH4" s="657"/>
      <c r="HI4" s="656"/>
      <c r="HJ4" s="656"/>
      <c r="HK4" s="656"/>
      <c r="HL4" s="656"/>
      <c r="HM4" s="656"/>
      <c r="HN4" s="656"/>
      <c r="HO4" s="656"/>
      <c r="HP4" s="656"/>
      <c r="HQ4" s="656"/>
      <c r="HR4" s="656"/>
      <c r="HS4" s="656"/>
      <c r="HT4" s="656"/>
      <c r="HU4" s="656"/>
      <c r="HV4" s="656"/>
      <c r="HW4" s="656"/>
      <c r="HX4" s="656"/>
      <c r="HY4" s="656"/>
      <c r="HZ4" s="656"/>
      <c r="IA4" s="656"/>
      <c r="IB4" s="656"/>
      <c r="IC4" s="656"/>
      <c r="ID4" s="657"/>
      <c r="IE4" s="657"/>
      <c r="IF4" s="657"/>
      <c r="IG4" s="657"/>
      <c r="IH4" s="657"/>
      <c r="II4" s="657"/>
      <c r="IJ4" s="656"/>
      <c r="IK4" s="656"/>
      <c r="IL4" s="656"/>
      <c r="IM4" s="656"/>
      <c r="IN4" s="656"/>
      <c r="IO4" s="656"/>
      <c r="IP4" s="656"/>
      <c r="IQ4" s="656"/>
      <c r="IR4" s="656"/>
      <c r="IS4" s="656"/>
      <c r="IT4" s="656"/>
      <c r="IU4" s="656"/>
      <c r="IV4" s="656"/>
    </row>
    <row r="5" spans="1:256" s="552" customFormat="1" ht="12">
      <c r="A5" s="654"/>
      <c r="B5" s="654"/>
      <c r="C5" s="654"/>
      <c r="D5" s="654"/>
      <c r="E5" s="654"/>
      <c r="F5" s="654"/>
      <c r="G5" s="654"/>
      <c r="H5" s="654"/>
      <c r="I5" s="654"/>
      <c r="J5" s="654"/>
      <c r="K5" s="654"/>
      <c r="L5" s="654"/>
      <c r="M5" s="654"/>
      <c r="N5" s="654"/>
      <c r="O5" s="654"/>
      <c r="P5" s="654"/>
      <c r="Q5" s="654"/>
      <c r="R5" s="654"/>
      <c r="S5" s="654"/>
      <c r="T5" s="654"/>
      <c r="U5" s="654"/>
      <c r="V5" s="477" t="s">
        <v>941</v>
      </c>
      <c r="W5" s="477" t="s">
        <v>942</v>
      </c>
      <c r="X5" s="477" t="s">
        <v>941</v>
      </c>
      <c r="Y5" s="477" t="s">
        <v>942</v>
      </c>
      <c r="Z5" s="477" t="s">
        <v>941</v>
      </c>
      <c r="AA5" s="477" t="s">
        <v>941</v>
      </c>
      <c r="AB5" s="656"/>
      <c r="AC5" s="656"/>
      <c r="AD5" s="656"/>
      <c r="AE5" s="656"/>
      <c r="AF5" s="656"/>
      <c r="AG5" s="656"/>
      <c r="AH5" s="656"/>
      <c r="AI5" s="656"/>
      <c r="AJ5" s="656"/>
      <c r="AK5" s="656"/>
      <c r="AL5" s="656"/>
      <c r="AM5" s="656"/>
      <c r="AN5" s="656"/>
      <c r="AO5" s="656"/>
      <c r="AP5" s="656"/>
      <c r="AQ5" s="656"/>
      <c r="AR5" s="656"/>
      <c r="AS5" s="656"/>
      <c r="AT5" s="656"/>
      <c r="AU5" s="656"/>
      <c r="AV5" s="656"/>
      <c r="AW5" s="555"/>
      <c r="AX5" s="555"/>
      <c r="AY5" s="555"/>
      <c r="AZ5" s="555"/>
      <c r="BA5" s="555"/>
      <c r="BB5" s="555"/>
      <c r="BC5" s="656"/>
      <c r="BD5" s="656"/>
      <c r="BE5" s="656"/>
      <c r="BF5" s="656"/>
      <c r="BG5" s="656"/>
      <c r="BH5" s="656"/>
      <c r="BI5" s="656"/>
      <c r="BJ5" s="656"/>
      <c r="BK5" s="656"/>
      <c r="BL5" s="656"/>
      <c r="BM5" s="656"/>
      <c r="BN5" s="656"/>
      <c r="BO5" s="656"/>
      <c r="BP5" s="656"/>
      <c r="BQ5" s="656"/>
      <c r="BR5" s="656"/>
      <c r="BS5" s="656"/>
      <c r="BT5" s="656"/>
      <c r="BU5" s="656"/>
      <c r="BV5" s="656"/>
      <c r="BW5" s="656"/>
      <c r="BX5" s="555"/>
      <c r="BY5" s="555"/>
      <c r="BZ5" s="555"/>
      <c r="CA5" s="555"/>
      <c r="CB5" s="555"/>
      <c r="CC5" s="555"/>
      <c r="CD5" s="656"/>
      <c r="CE5" s="656"/>
      <c r="CF5" s="656"/>
      <c r="CG5" s="656"/>
      <c r="CH5" s="656"/>
      <c r="CI5" s="656"/>
      <c r="CJ5" s="656"/>
      <c r="CK5" s="656"/>
      <c r="CL5" s="656"/>
      <c r="CM5" s="656"/>
      <c r="CN5" s="656"/>
      <c r="CO5" s="656"/>
      <c r="CP5" s="656"/>
      <c r="CQ5" s="656"/>
      <c r="CR5" s="656"/>
      <c r="CS5" s="656"/>
      <c r="CT5" s="656"/>
      <c r="CU5" s="656"/>
      <c r="CV5" s="656"/>
      <c r="CW5" s="656"/>
      <c r="CX5" s="656"/>
      <c r="CY5" s="555"/>
      <c r="CZ5" s="555"/>
      <c r="DA5" s="555"/>
      <c r="DB5" s="555"/>
      <c r="DC5" s="555"/>
      <c r="DD5" s="555"/>
      <c r="DE5" s="656"/>
      <c r="DF5" s="656"/>
      <c r="DG5" s="656"/>
      <c r="DH5" s="656"/>
      <c r="DI5" s="656"/>
      <c r="DJ5" s="656"/>
      <c r="DK5" s="656"/>
      <c r="DL5" s="656"/>
      <c r="DM5" s="656"/>
      <c r="DN5" s="656"/>
      <c r="DO5" s="656"/>
      <c r="DP5" s="656"/>
      <c r="DQ5" s="656"/>
      <c r="DR5" s="656"/>
      <c r="DS5" s="656"/>
      <c r="DT5" s="656"/>
      <c r="DU5" s="656"/>
      <c r="DV5" s="656"/>
      <c r="DW5" s="656"/>
      <c r="DX5" s="656"/>
      <c r="DY5" s="656"/>
      <c r="DZ5" s="555"/>
      <c r="EA5" s="555"/>
      <c r="EB5" s="555"/>
      <c r="EC5" s="555"/>
      <c r="ED5" s="555"/>
      <c r="EE5" s="555"/>
      <c r="EF5" s="656"/>
      <c r="EG5" s="656"/>
      <c r="EH5" s="656"/>
      <c r="EI5" s="656"/>
      <c r="EJ5" s="656"/>
      <c r="EK5" s="656"/>
      <c r="EL5" s="656"/>
      <c r="EM5" s="656"/>
      <c r="EN5" s="656"/>
      <c r="EO5" s="656"/>
      <c r="EP5" s="656"/>
      <c r="EQ5" s="656"/>
      <c r="ER5" s="656"/>
      <c r="ES5" s="656"/>
      <c r="ET5" s="656"/>
      <c r="EU5" s="656"/>
      <c r="EV5" s="656"/>
      <c r="EW5" s="656"/>
      <c r="EX5" s="656"/>
      <c r="EY5" s="656"/>
      <c r="EZ5" s="656"/>
      <c r="FA5" s="555"/>
      <c r="FB5" s="555"/>
      <c r="FC5" s="555"/>
      <c r="FD5" s="555"/>
      <c r="FE5" s="555"/>
      <c r="FF5" s="555"/>
      <c r="FG5" s="656"/>
      <c r="FH5" s="656"/>
      <c r="FI5" s="656"/>
      <c r="FJ5" s="656"/>
      <c r="FK5" s="656"/>
      <c r="FL5" s="656"/>
      <c r="FM5" s="656"/>
      <c r="FN5" s="656"/>
      <c r="FO5" s="656"/>
      <c r="FP5" s="656"/>
      <c r="FQ5" s="656"/>
      <c r="FR5" s="656"/>
      <c r="FS5" s="656"/>
      <c r="FT5" s="656"/>
      <c r="FU5" s="656"/>
      <c r="FV5" s="656"/>
      <c r="FW5" s="656"/>
      <c r="FX5" s="656"/>
      <c r="FY5" s="656"/>
      <c r="FZ5" s="656"/>
      <c r="GA5" s="656"/>
      <c r="GB5" s="555"/>
      <c r="GC5" s="555"/>
      <c r="GD5" s="555"/>
      <c r="GE5" s="555"/>
      <c r="GF5" s="555"/>
      <c r="GG5" s="555"/>
      <c r="GH5" s="656"/>
      <c r="GI5" s="656"/>
      <c r="GJ5" s="656"/>
      <c r="GK5" s="656"/>
      <c r="GL5" s="656"/>
      <c r="GM5" s="656"/>
      <c r="GN5" s="656"/>
      <c r="GO5" s="656"/>
      <c r="GP5" s="656"/>
      <c r="GQ5" s="656"/>
      <c r="GR5" s="656"/>
      <c r="GS5" s="656"/>
      <c r="GT5" s="656"/>
      <c r="GU5" s="656"/>
      <c r="GV5" s="656"/>
      <c r="GW5" s="656"/>
      <c r="GX5" s="656"/>
      <c r="GY5" s="656"/>
      <c r="GZ5" s="656"/>
      <c r="HA5" s="656"/>
      <c r="HB5" s="656"/>
      <c r="HC5" s="555"/>
      <c r="HD5" s="555"/>
      <c r="HE5" s="555"/>
      <c r="HF5" s="555"/>
      <c r="HG5" s="555"/>
      <c r="HH5" s="555"/>
      <c r="HI5" s="656"/>
      <c r="HJ5" s="656"/>
      <c r="HK5" s="656"/>
      <c r="HL5" s="656"/>
      <c r="HM5" s="656"/>
      <c r="HN5" s="656"/>
      <c r="HO5" s="656"/>
      <c r="HP5" s="656"/>
      <c r="HQ5" s="656"/>
      <c r="HR5" s="656"/>
      <c r="HS5" s="656"/>
      <c r="HT5" s="656"/>
      <c r="HU5" s="656"/>
      <c r="HV5" s="656"/>
      <c r="HW5" s="656"/>
      <c r="HX5" s="656"/>
      <c r="HY5" s="656"/>
      <c r="HZ5" s="656"/>
      <c r="IA5" s="656"/>
      <c r="IB5" s="656"/>
      <c r="IC5" s="656"/>
      <c r="ID5" s="555"/>
      <c r="IE5" s="555"/>
      <c r="IF5" s="555"/>
      <c r="IG5" s="555"/>
      <c r="IH5" s="555"/>
      <c r="II5" s="555"/>
      <c r="IJ5" s="656"/>
      <c r="IK5" s="656"/>
      <c r="IL5" s="656"/>
      <c r="IM5" s="656"/>
      <c r="IN5" s="656"/>
      <c r="IO5" s="656"/>
      <c r="IP5" s="656"/>
      <c r="IQ5" s="656"/>
      <c r="IR5" s="656"/>
      <c r="IS5" s="656"/>
      <c r="IT5" s="656"/>
      <c r="IU5" s="656"/>
      <c r="IV5" s="656"/>
    </row>
    <row r="6" spans="1:256" s="550" customFormat="1" ht="37.5">
      <c r="A6" s="478" t="s">
        <v>943</v>
      </c>
      <c r="B6" s="479" t="s">
        <v>944</v>
      </c>
      <c r="C6" s="480">
        <v>8672078107</v>
      </c>
      <c r="D6" s="481">
        <v>830409548</v>
      </c>
      <c r="E6" s="478" t="s">
        <v>943</v>
      </c>
      <c r="F6" s="479" t="s">
        <v>944</v>
      </c>
      <c r="G6" s="482" t="s">
        <v>945</v>
      </c>
      <c r="H6" s="481">
        <v>830409548</v>
      </c>
      <c r="I6" s="482" t="s">
        <v>946</v>
      </c>
      <c r="J6" s="483" t="s">
        <v>947</v>
      </c>
      <c r="K6" s="484" t="s">
        <v>948</v>
      </c>
      <c r="L6" s="484" t="s">
        <v>949</v>
      </c>
      <c r="M6" s="478" t="s">
        <v>950</v>
      </c>
      <c r="N6" s="22">
        <v>5</v>
      </c>
      <c r="O6" s="482">
        <v>1560</v>
      </c>
      <c r="P6" s="45">
        <v>400</v>
      </c>
      <c r="Q6" s="22">
        <v>2007</v>
      </c>
      <c r="R6" s="22">
        <v>1746</v>
      </c>
      <c r="S6" s="485" t="s">
        <v>951</v>
      </c>
      <c r="T6" s="486">
        <v>7000</v>
      </c>
      <c r="U6" s="487" t="s">
        <v>952</v>
      </c>
      <c r="V6" s="488">
        <v>44197</v>
      </c>
      <c r="W6" s="488">
        <v>44561</v>
      </c>
      <c r="X6" s="488">
        <v>44197</v>
      </c>
      <c r="Y6" s="488">
        <v>44561</v>
      </c>
      <c r="Z6" s="488">
        <v>44197</v>
      </c>
      <c r="AA6" s="488">
        <v>44561</v>
      </c>
      <c r="AB6" s="554"/>
      <c r="AD6" s="556"/>
      <c r="AE6" s="557"/>
      <c r="AF6" s="554"/>
      <c r="AH6" s="504"/>
      <c r="AI6" s="557"/>
      <c r="AJ6" s="504"/>
      <c r="AK6" s="558"/>
      <c r="AL6" s="559"/>
      <c r="AM6" s="559"/>
      <c r="AN6" s="554"/>
      <c r="AO6" s="530"/>
      <c r="AP6" s="504"/>
      <c r="AQ6" s="560"/>
      <c r="AR6" s="530"/>
      <c r="AS6" s="530"/>
      <c r="AT6" s="561"/>
      <c r="AU6" s="562"/>
      <c r="AV6" s="563"/>
      <c r="AW6" s="564"/>
      <c r="AX6" s="564"/>
      <c r="AY6" s="564"/>
      <c r="AZ6" s="564"/>
      <c r="BA6" s="564"/>
      <c r="BB6" s="564"/>
      <c r="BC6" s="554"/>
      <c r="BE6" s="556"/>
      <c r="BF6" s="557"/>
      <c r="BG6" s="554"/>
      <c r="BI6" s="504"/>
      <c r="BJ6" s="557"/>
      <c r="BK6" s="504"/>
      <c r="BL6" s="558"/>
      <c r="BM6" s="559"/>
      <c r="BN6" s="559"/>
      <c r="BO6" s="554"/>
      <c r="BP6" s="530"/>
      <c r="BQ6" s="504"/>
      <c r="BR6" s="560"/>
      <c r="BS6" s="530"/>
      <c r="BT6" s="530"/>
      <c r="BU6" s="561"/>
      <c r="BV6" s="562"/>
      <c r="BW6" s="563"/>
      <c r="BX6" s="564"/>
      <c r="BY6" s="564"/>
      <c r="BZ6" s="564"/>
      <c r="CA6" s="564"/>
      <c r="CB6" s="564"/>
      <c r="CC6" s="564"/>
      <c r="CD6" s="554"/>
      <c r="CF6" s="556"/>
      <c r="CG6" s="557"/>
      <c r="CH6" s="554"/>
      <c r="CJ6" s="504"/>
      <c r="CK6" s="557"/>
      <c r="CL6" s="504"/>
      <c r="CM6" s="558"/>
      <c r="CN6" s="559"/>
      <c r="CO6" s="559"/>
      <c r="CP6" s="554"/>
      <c r="CQ6" s="530"/>
      <c r="CR6" s="504"/>
      <c r="CS6" s="560"/>
      <c r="CT6" s="530"/>
      <c r="CU6" s="530"/>
      <c r="CV6" s="561"/>
      <c r="CW6" s="562"/>
      <c r="CX6" s="563"/>
      <c r="CY6" s="564"/>
      <c r="CZ6" s="564"/>
      <c r="DA6" s="564"/>
      <c r="DB6" s="564"/>
      <c r="DC6" s="564"/>
      <c r="DD6" s="564"/>
      <c r="DE6" s="554"/>
      <c r="DG6" s="556"/>
      <c r="DH6" s="557"/>
      <c r="DI6" s="554"/>
      <c r="DK6" s="504"/>
      <c r="DL6" s="557"/>
      <c r="DM6" s="504"/>
      <c r="DN6" s="558"/>
      <c r="DO6" s="559"/>
      <c r="DP6" s="559"/>
      <c r="DQ6" s="554"/>
      <c r="DR6" s="530"/>
      <c r="DS6" s="504"/>
      <c r="DT6" s="560"/>
      <c r="DU6" s="530"/>
      <c r="DV6" s="530"/>
      <c r="DW6" s="561"/>
      <c r="DX6" s="562"/>
      <c r="DY6" s="563"/>
      <c r="DZ6" s="564"/>
      <c r="EA6" s="564"/>
      <c r="EB6" s="564"/>
      <c r="EC6" s="564"/>
      <c r="ED6" s="564"/>
      <c r="EE6" s="564"/>
      <c r="EF6" s="554"/>
      <c r="EH6" s="556"/>
      <c r="EI6" s="557"/>
      <c r="EJ6" s="554"/>
      <c r="EL6" s="504"/>
      <c r="EM6" s="557"/>
      <c r="EN6" s="504"/>
      <c r="EO6" s="558"/>
      <c r="EP6" s="559"/>
      <c r="EQ6" s="559"/>
      <c r="ER6" s="554"/>
      <c r="ES6" s="530"/>
      <c r="ET6" s="504"/>
      <c r="EU6" s="560"/>
      <c r="EV6" s="530"/>
      <c r="EW6" s="530"/>
      <c r="EX6" s="561"/>
      <c r="EY6" s="562"/>
      <c r="EZ6" s="563"/>
      <c r="FA6" s="564"/>
      <c r="FB6" s="564"/>
      <c r="FC6" s="564"/>
      <c r="FD6" s="564"/>
      <c r="FE6" s="564"/>
      <c r="FF6" s="564"/>
      <c r="FG6" s="554"/>
      <c r="FI6" s="556"/>
      <c r="FJ6" s="557"/>
      <c r="FK6" s="554"/>
      <c r="FM6" s="504"/>
      <c r="FN6" s="557"/>
      <c r="FO6" s="504"/>
      <c r="FP6" s="558"/>
      <c r="FQ6" s="559"/>
      <c r="FR6" s="559"/>
      <c r="FS6" s="554"/>
      <c r="FT6" s="530"/>
      <c r="FU6" s="504"/>
      <c r="FV6" s="560"/>
      <c r="FW6" s="530"/>
      <c r="FX6" s="530"/>
      <c r="FY6" s="561"/>
      <c r="FZ6" s="562"/>
      <c r="GA6" s="563"/>
      <c r="GB6" s="564"/>
      <c r="GC6" s="564"/>
      <c r="GD6" s="564"/>
      <c r="GE6" s="564"/>
      <c r="GF6" s="564"/>
      <c r="GG6" s="564"/>
      <c r="GH6" s="554"/>
      <c r="GJ6" s="556"/>
      <c r="GK6" s="557"/>
      <c r="GL6" s="554"/>
      <c r="GN6" s="504"/>
      <c r="GO6" s="557"/>
      <c r="GP6" s="504"/>
      <c r="GQ6" s="558"/>
      <c r="GR6" s="559"/>
      <c r="GS6" s="559"/>
      <c r="GT6" s="554"/>
      <c r="GU6" s="530"/>
      <c r="GV6" s="504"/>
      <c r="GW6" s="560"/>
      <c r="GX6" s="530"/>
      <c r="GY6" s="530"/>
      <c r="GZ6" s="561"/>
      <c r="HA6" s="562"/>
      <c r="HB6" s="563"/>
      <c r="HC6" s="564"/>
      <c r="HD6" s="564"/>
      <c r="HE6" s="564"/>
      <c r="HF6" s="564"/>
      <c r="HG6" s="564"/>
      <c r="HH6" s="564"/>
      <c r="HI6" s="554"/>
      <c r="HK6" s="556"/>
      <c r="HL6" s="557"/>
      <c r="HM6" s="554"/>
      <c r="HO6" s="504"/>
      <c r="HP6" s="557"/>
      <c r="HQ6" s="504"/>
      <c r="HR6" s="558"/>
      <c r="HS6" s="559"/>
      <c r="HT6" s="559"/>
      <c r="HU6" s="554"/>
      <c r="HV6" s="530"/>
      <c r="HW6" s="504"/>
      <c r="HX6" s="560"/>
      <c r="HY6" s="530"/>
      <c r="HZ6" s="530"/>
      <c r="IA6" s="561"/>
      <c r="IB6" s="562"/>
      <c r="IC6" s="563"/>
      <c r="ID6" s="564"/>
      <c r="IE6" s="564"/>
      <c r="IF6" s="564"/>
      <c r="IG6" s="564"/>
      <c r="IH6" s="564"/>
      <c r="II6" s="564"/>
      <c r="IJ6" s="554"/>
      <c r="IL6" s="556"/>
      <c r="IM6" s="557"/>
      <c r="IN6" s="554"/>
      <c r="IP6" s="504"/>
      <c r="IQ6" s="557"/>
      <c r="IR6" s="504"/>
      <c r="IS6" s="558"/>
      <c r="IT6" s="559"/>
      <c r="IU6" s="559"/>
      <c r="IV6" s="554"/>
    </row>
    <row r="7" spans="1:256" s="550" customFormat="1" ht="12">
      <c r="A7" s="478" t="s">
        <v>943</v>
      </c>
      <c r="B7" s="479" t="s">
        <v>944</v>
      </c>
      <c r="C7" s="480">
        <v>8672078107</v>
      </c>
      <c r="D7" s="481">
        <v>830409548</v>
      </c>
      <c r="E7" s="478" t="s">
        <v>943</v>
      </c>
      <c r="F7" s="479" t="s">
        <v>944</v>
      </c>
      <c r="G7" s="482" t="s">
        <v>945</v>
      </c>
      <c r="H7" s="481">
        <v>830409548</v>
      </c>
      <c r="I7" s="482" t="s">
        <v>953</v>
      </c>
      <c r="J7" s="489" t="s">
        <v>954</v>
      </c>
      <c r="K7" s="478" t="s">
        <v>955</v>
      </c>
      <c r="L7" s="490">
        <v>5</v>
      </c>
      <c r="M7" s="478" t="s">
        <v>956</v>
      </c>
      <c r="N7" s="22">
        <v>6</v>
      </c>
      <c r="O7" s="482">
        <v>4098</v>
      </c>
      <c r="P7" s="45">
        <v>3000</v>
      </c>
      <c r="Q7" s="22">
        <v>1983</v>
      </c>
      <c r="R7" s="22">
        <v>10700</v>
      </c>
      <c r="S7" s="485" t="s">
        <v>957</v>
      </c>
      <c r="T7" s="486">
        <v>13000</v>
      </c>
      <c r="U7" s="491" t="s">
        <v>958</v>
      </c>
      <c r="V7" s="488">
        <v>44197</v>
      </c>
      <c r="W7" s="488">
        <v>44561</v>
      </c>
      <c r="X7" s="488">
        <v>44197</v>
      </c>
      <c r="Y7" s="488">
        <v>44561</v>
      </c>
      <c r="Z7" s="488">
        <v>44197</v>
      </c>
      <c r="AA7" s="488">
        <v>44561</v>
      </c>
      <c r="AB7" s="554"/>
      <c r="AD7" s="556"/>
      <c r="AE7" s="557"/>
      <c r="AF7" s="554"/>
      <c r="AH7" s="504"/>
      <c r="AI7" s="557"/>
      <c r="AJ7" s="504"/>
      <c r="AK7" s="565"/>
      <c r="AL7" s="554"/>
      <c r="AM7" s="566"/>
      <c r="AN7" s="554"/>
      <c r="AO7" s="530"/>
      <c r="AP7" s="504"/>
      <c r="AQ7" s="560"/>
      <c r="AR7" s="530"/>
      <c r="AS7" s="530"/>
      <c r="AT7" s="561"/>
      <c r="AU7" s="562"/>
      <c r="AV7" s="567"/>
      <c r="AW7" s="564"/>
      <c r="AX7" s="564"/>
      <c r="AY7" s="564"/>
      <c r="AZ7" s="564"/>
      <c r="BA7" s="564"/>
      <c r="BB7" s="564"/>
      <c r="BC7" s="554"/>
      <c r="BE7" s="556"/>
      <c r="BF7" s="557"/>
      <c r="BG7" s="554"/>
      <c r="BI7" s="504"/>
      <c r="BJ7" s="557"/>
      <c r="BK7" s="504"/>
      <c r="BL7" s="565"/>
      <c r="BM7" s="554"/>
      <c r="BN7" s="566"/>
      <c r="BO7" s="554"/>
      <c r="BP7" s="530"/>
      <c r="BQ7" s="504"/>
      <c r="BR7" s="560"/>
      <c r="BS7" s="530"/>
      <c r="BT7" s="530"/>
      <c r="BU7" s="561"/>
      <c r="BV7" s="562"/>
      <c r="BW7" s="567"/>
      <c r="BX7" s="564"/>
      <c r="BY7" s="564"/>
      <c r="BZ7" s="564"/>
      <c r="CA7" s="564"/>
      <c r="CB7" s="564"/>
      <c r="CC7" s="564"/>
      <c r="CD7" s="554"/>
      <c r="CF7" s="556"/>
      <c r="CG7" s="557"/>
      <c r="CH7" s="554"/>
      <c r="CJ7" s="504"/>
      <c r="CK7" s="557"/>
      <c r="CL7" s="504"/>
      <c r="CM7" s="565"/>
      <c r="CN7" s="554"/>
      <c r="CO7" s="566"/>
      <c r="CP7" s="554"/>
      <c r="CQ7" s="530"/>
      <c r="CR7" s="504"/>
      <c r="CS7" s="560"/>
      <c r="CT7" s="530"/>
      <c r="CU7" s="530"/>
      <c r="CV7" s="561"/>
      <c r="CW7" s="562"/>
      <c r="CX7" s="567"/>
      <c r="CY7" s="564"/>
      <c r="CZ7" s="564"/>
      <c r="DA7" s="564"/>
      <c r="DB7" s="564"/>
      <c r="DC7" s="564"/>
      <c r="DD7" s="564"/>
      <c r="DE7" s="554"/>
      <c r="DG7" s="556"/>
      <c r="DH7" s="557"/>
      <c r="DI7" s="554"/>
      <c r="DK7" s="504"/>
      <c r="DL7" s="557"/>
      <c r="DM7" s="504"/>
      <c r="DN7" s="565"/>
      <c r="DO7" s="554"/>
      <c r="DP7" s="566"/>
      <c r="DQ7" s="554"/>
      <c r="DR7" s="530"/>
      <c r="DS7" s="504"/>
      <c r="DT7" s="560"/>
      <c r="DU7" s="530"/>
      <c r="DV7" s="530"/>
      <c r="DW7" s="561"/>
      <c r="DX7" s="562"/>
      <c r="DY7" s="567"/>
      <c r="DZ7" s="564"/>
      <c r="EA7" s="564"/>
      <c r="EB7" s="564"/>
      <c r="EC7" s="564"/>
      <c r="ED7" s="564"/>
      <c r="EE7" s="564"/>
      <c r="EF7" s="554"/>
      <c r="EH7" s="556"/>
      <c r="EI7" s="557"/>
      <c r="EJ7" s="554"/>
      <c r="EL7" s="504"/>
      <c r="EM7" s="557"/>
      <c r="EN7" s="504"/>
      <c r="EO7" s="565"/>
      <c r="EP7" s="554"/>
      <c r="EQ7" s="566"/>
      <c r="ER7" s="554"/>
      <c r="ES7" s="530"/>
      <c r="ET7" s="504"/>
      <c r="EU7" s="560"/>
      <c r="EV7" s="530"/>
      <c r="EW7" s="530"/>
      <c r="EX7" s="561"/>
      <c r="EY7" s="562"/>
      <c r="EZ7" s="567"/>
      <c r="FA7" s="564"/>
      <c r="FB7" s="564"/>
      <c r="FC7" s="564"/>
      <c r="FD7" s="564"/>
      <c r="FE7" s="564"/>
      <c r="FF7" s="564"/>
      <c r="FG7" s="554"/>
      <c r="FI7" s="556"/>
      <c r="FJ7" s="557"/>
      <c r="FK7" s="554"/>
      <c r="FM7" s="504"/>
      <c r="FN7" s="557"/>
      <c r="FO7" s="504"/>
      <c r="FP7" s="565"/>
      <c r="FQ7" s="554"/>
      <c r="FR7" s="566"/>
      <c r="FS7" s="554"/>
      <c r="FT7" s="530"/>
      <c r="FU7" s="504"/>
      <c r="FV7" s="560"/>
      <c r="FW7" s="530"/>
      <c r="FX7" s="530"/>
      <c r="FY7" s="561"/>
      <c r="FZ7" s="562"/>
      <c r="GA7" s="567"/>
      <c r="GB7" s="564"/>
      <c r="GC7" s="564"/>
      <c r="GD7" s="564"/>
      <c r="GE7" s="564"/>
      <c r="GF7" s="564"/>
      <c r="GG7" s="564"/>
      <c r="GH7" s="554"/>
      <c r="GJ7" s="556"/>
      <c r="GK7" s="557"/>
      <c r="GL7" s="554"/>
      <c r="GN7" s="504"/>
      <c r="GO7" s="557"/>
      <c r="GP7" s="504"/>
      <c r="GQ7" s="565"/>
      <c r="GR7" s="554"/>
      <c r="GS7" s="566"/>
      <c r="GT7" s="554"/>
      <c r="GU7" s="530"/>
      <c r="GV7" s="504"/>
      <c r="GW7" s="560"/>
      <c r="GX7" s="530"/>
      <c r="GY7" s="530"/>
      <c r="GZ7" s="561"/>
      <c r="HA7" s="562"/>
      <c r="HB7" s="567"/>
      <c r="HC7" s="564"/>
      <c r="HD7" s="564"/>
      <c r="HE7" s="564"/>
      <c r="HF7" s="564"/>
      <c r="HG7" s="564"/>
      <c r="HH7" s="564"/>
      <c r="HI7" s="554"/>
      <c r="HK7" s="556"/>
      <c r="HL7" s="557"/>
      <c r="HM7" s="554"/>
      <c r="HO7" s="504"/>
      <c r="HP7" s="557"/>
      <c r="HQ7" s="504"/>
      <c r="HR7" s="565"/>
      <c r="HS7" s="554"/>
      <c r="HT7" s="566"/>
      <c r="HU7" s="554"/>
      <c r="HV7" s="530"/>
      <c r="HW7" s="504"/>
      <c r="HX7" s="560"/>
      <c r="HY7" s="530"/>
      <c r="HZ7" s="530"/>
      <c r="IA7" s="561"/>
      <c r="IB7" s="562"/>
      <c r="IC7" s="567"/>
      <c r="ID7" s="564"/>
      <c r="IE7" s="564"/>
      <c r="IF7" s="564"/>
      <c r="IG7" s="564"/>
      <c r="IH7" s="564"/>
      <c r="II7" s="564"/>
      <c r="IJ7" s="554"/>
      <c r="IL7" s="556"/>
      <c r="IM7" s="557"/>
      <c r="IN7" s="554"/>
      <c r="IP7" s="504"/>
      <c r="IQ7" s="557"/>
      <c r="IR7" s="504"/>
      <c r="IS7" s="565"/>
      <c r="IT7" s="554"/>
      <c r="IU7" s="566"/>
      <c r="IV7" s="554"/>
    </row>
    <row r="8" spans="1:256" s="550" customFormat="1" ht="12">
      <c r="A8" s="478" t="s">
        <v>943</v>
      </c>
      <c r="B8" s="479" t="s">
        <v>944</v>
      </c>
      <c r="C8" s="480">
        <v>8672078107</v>
      </c>
      <c r="D8" s="481">
        <v>830409548</v>
      </c>
      <c r="E8" s="478" t="s">
        <v>943</v>
      </c>
      <c r="F8" s="479" t="s">
        <v>944</v>
      </c>
      <c r="G8" s="482" t="s">
        <v>945</v>
      </c>
      <c r="H8" s="481">
        <v>830409548</v>
      </c>
      <c r="I8" s="482" t="s">
        <v>959</v>
      </c>
      <c r="J8" s="483" t="s">
        <v>960</v>
      </c>
      <c r="K8" s="484" t="s">
        <v>961</v>
      </c>
      <c r="L8" s="484" t="s">
        <v>962</v>
      </c>
      <c r="M8" s="484" t="s">
        <v>963</v>
      </c>
      <c r="N8" s="22"/>
      <c r="O8" s="482"/>
      <c r="P8" s="45">
        <v>400</v>
      </c>
      <c r="Q8" s="22">
        <v>2007</v>
      </c>
      <c r="R8" s="22">
        <v>750</v>
      </c>
      <c r="S8" s="485" t="s">
        <v>964</v>
      </c>
      <c r="T8" s="486"/>
      <c r="U8" s="491"/>
      <c r="V8" s="488">
        <v>44197</v>
      </c>
      <c r="W8" s="488">
        <v>44561</v>
      </c>
      <c r="X8" s="488"/>
      <c r="Y8" s="488"/>
      <c r="Z8" s="488"/>
      <c r="AA8" s="488"/>
      <c r="AB8" s="554"/>
      <c r="AD8" s="556"/>
      <c r="AE8" s="557"/>
      <c r="AF8" s="554"/>
      <c r="AH8" s="504"/>
      <c r="AI8" s="557"/>
      <c r="AJ8" s="504"/>
      <c r="AK8" s="558"/>
      <c r="AL8" s="559"/>
      <c r="AM8" s="559"/>
      <c r="AN8" s="559"/>
      <c r="AO8" s="530"/>
      <c r="AP8" s="504"/>
      <c r="AQ8" s="560"/>
      <c r="AR8" s="530"/>
      <c r="AS8" s="530"/>
      <c r="AT8" s="561"/>
      <c r="AU8" s="562"/>
      <c r="AV8" s="567"/>
      <c r="AW8" s="564"/>
      <c r="AX8" s="564"/>
      <c r="AY8" s="564"/>
      <c r="AZ8" s="564"/>
      <c r="BA8" s="564"/>
      <c r="BB8" s="564"/>
      <c r="BC8" s="554"/>
      <c r="BE8" s="556"/>
      <c r="BF8" s="557"/>
      <c r="BG8" s="554"/>
      <c r="BI8" s="504"/>
      <c r="BJ8" s="557"/>
      <c r="BK8" s="504"/>
      <c r="BL8" s="558"/>
      <c r="BM8" s="559"/>
      <c r="BN8" s="559"/>
      <c r="BO8" s="559"/>
      <c r="BP8" s="530"/>
      <c r="BQ8" s="504"/>
      <c r="BR8" s="560"/>
      <c r="BS8" s="530"/>
      <c r="BT8" s="530"/>
      <c r="BU8" s="561"/>
      <c r="BV8" s="562"/>
      <c r="BW8" s="567"/>
      <c r="BX8" s="564"/>
      <c r="BY8" s="564"/>
      <c r="BZ8" s="564"/>
      <c r="CA8" s="564"/>
      <c r="CB8" s="564"/>
      <c r="CC8" s="564"/>
      <c r="CD8" s="554"/>
      <c r="CF8" s="556"/>
      <c r="CG8" s="557"/>
      <c r="CH8" s="554"/>
      <c r="CJ8" s="504"/>
      <c r="CK8" s="557"/>
      <c r="CL8" s="504"/>
      <c r="CM8" s="558"/>
      <c r="CN8" s="559"/>
      <c r="CO8" s="559"/>
      <c r="CP8" s="559"/>
      <c r="CQ8" s="530"/>
      <c r="CR8" s="504"/>
      <c r="CS8" s="560"/>
      <c r="CT8" s="530"/>
      <c r="CU8" s="530"/>
      <c r="CV8" s="561"/>
      <c r="CW8" s="562"/>
      <c r="CX8" s="567"/>
      <c r="CY8" s="564"/>
      <c r="CZ8" s="564"/>
      <c r="DA8" s="564"/>
      <c r="DB8" s="564"/>
      <c r="DC8" s="564"/>
      <c r="DD8" s="564"/>
      <c r="DE8" s="554"/>
      <c r="DG8" s="556"/>
      <c r="DH8" s="557"/>
      <c r="DI8" s="554"/>
      <c r="DK8" s="504"/>
      <c r="DL8" s="557"/>
      <c r="DM8" s="504"/>
      <c r="DN8" s="558"/>
      <c r="DO8" s="559"/>
      <c r="DP8" s="559"/>
      <c r="DQ8" s="559"/>
      <c r="DR8" s="530"/>
      <c r="DS8" s="504"/>
      <c r="DT8" s="560"/>
      <c r="DU8" s="530"/>
      <c r="DV8" s="530"/>
      <c r="DW8" s="561"/>
      <c r="DX8" s="562"/>
      <c r="DY8" s="567"/>
      <c r="DZ8" s="564"/>
      <c r="EA8" s="564"/>
      <c r="EB8" s="564"/>
      <c r="EC8" s="564"/>
      <c r="ED8" s="564"/>
      <c r="EE8" s="564"/>
      <c r="EF8" s="554"/>
      <c r="EH8" s="556"/>
      <c r="EI8" s="557"/>
      <c r="EJ8" s="554"/>
      <c r="EL8" s="504"/>
      <c r="EM8" s="557"/>
      <c r="EN8" s="504"/>
      <c r="EO8" s="558"/>
      <c r="EP8" s="559"/>
      <c r="EQ8" s="559"/>
      <c r="ER8" s="559"/>
      <c r="ES8" s="530"/>
      <c r="ET8" s="504"/>
      <c r="EU8" s="560"/>
      <c r="EV8" s="530"/>
      <c r="EW8" s="530"/>
      <c r="EX8" s="561"/>
      <c r="EY8" s="562"/>
      <c r="EZ8" s="567"/>
      <c r="FA8" s="564"/>
      <c r="FB8" s="564"/>
      <c r="FC8" s="564"/>
      <c r="FD8" s="564"/>
      <c r="FE8" s="564"/>
      <c r="FF8" s="564"/>
      <c r="FG8" s="554"/>
      <c r="FI8" s="556"/>
      <c r="FJ8" s="557"/>
      <c r="FK8" s="554"/>
      <c r="FM8" s="504"/>
      <c r="FN8" s="557"/>
      <c r="FO8" s="504"/>
      <c r="FP8" s="558"/>
      <c r="FQ8" s="559"/>
      <c r="FR8" s="559"/>
      <c r="FS8" s="559"/>
      <c r="FT8" s="530"/>
      <c r="FU8" s="504"/>
      <c r="FV8" s="560"/>
      <c r="FW8" s="530"/>
      <c r="FX8" s="530"/>
      <c r="FY8" s="561"/>
      <c r="FZ8" s="562"/>
      <c r="GA8" s="567"/>
      <c r="GB8" s="564"/>
      <c r="GC8" s="564"/>
      <c r="GD8" s="564"/>
      <c r="GE8" s="564"/>
      <c r="GF8" s="564"/>
      <c r="GG8" s="564"/>
      <c r="GH8" s="554"/>
      <c r="GJ8" s="556"/>
      <c r="GK8" s="557"/>
      <c r="GL8" s="554"/>
      <c r="GN8" s="504"/>
      <c r="GO8" s="557"/>
      <c r="GP8" s="504"/>
      <c r="GQ8" s="558"/>
      <c r="GR8" s="559"/>
      <c r="GS8" s="559"/>
      <c r="GT8" s="559"/>
      <c r="GU8" s="530"/>
      <c r="GV8" s="504"/>
      <c r="GW8" s="560"/>
      <c r="GX8" s="530"/>
      <c r="GY8" s="530"/>
      <c r="GZ8" s="561"/>
      <c r="HA8" s="562"/>
      <c r="HB8" s="567"/>
      <c r="HC8" s="564"/>
      <c r="HD8" s="564"/>
      <c r="HE8" s="564"/>
      <c r="HF8" s="564"/>
      <c r="HG8" s="564"/>
      <c r="HH8" s="564"/>
      <c r="HI8" s="554"/>
      <c r="HK8" s="556"/>
      <c r="HL8" s="557"/>
      <c r="HM8" s="554"/>
      <c r="HO8" s="504"/>
      <c r="HP8" s="557"/>
      <c r="HQ8" s="504"/>
      <c r="HR8" s="558"/>
      <c r="HS8" s="559"/>
      <c r="HT8" s="559"/>
      <c r="HU8" s="559"/>
      <c r="HV8" s="530"/>
      <c r="HW8" s="504"/>
      <c r="HX8" s="560"/>
      <c r="HY8" s="530"/>
      <c r="HZ8" s="530"/>
      <c r="IA8" s="561"/>
      <c r="IB8" s="562"/>
      <c r="IC8" s="567"/>
      <c r="ID8" s="564"/>
      <c r="IE8" s="564"/>
      <c r="IF8" s="564"/>
      <c r="IG8" s="564"/>
      <c r="IH8" s="564"/>
      <c r="II8" s="564"/>
      <c r="IJ8" s="554"/>
      <c r="IL8" s="556"/>
      <c r="IM8" s="557"/>
      <c r="IN8" s="554"/>
      <c r="IP8" s="504"/>
      <c r="IQ8" s="557"/>
      <c r="IR8" s="504"/>
      <c r="IS8" s="558"/>
      <c r="IT8" s="559"/>
      <c r="IU8" s="559"/>
      <c r="IV8" s="559"/>
    </row>
    <row r="9" spans="1:256" s="550" customFormat="1" ht="12">
      <c r="A9" s="478" t="s">
        <v>943</v>
      </c>
      <c r="B9" s="479" t="s">
        <v>944</v>
      </c>
      <c r="C9" s="480">
        <v>8672078107</v>
      </c>
      <c r="D9" s="481">
        <v>830409548</v>
      </c>
      <c r="E9" s="478" t="s">
        <v>943</v>
      </c>
      <c r="F9" s="479" t="s">
        <v>944</v>
      </c>
      <c r="G9" s="482" t="s">
        <v>945</v>
      </c>
      <c r="H9" s="481">
        <v>830409548</v>
      </c>
      <c r="I9" s="482" t="s">
        <v>965</v>
      </c>
      <c r="J9" s="489" t="s">
        <v>966</v>
      </c>
      <c r="K9" s="478" t="s">
        <v>967</v>
      </c>
      <c r="L9" s="478" t="s">
        <v>968</v>
      </c>
      <c r="M9" s="478" t="s">
        <v>956</v>
      </c>
      <c r="N9" s="22">
        <v>6</v>
      </c>
      <c r="O9" s="482">
        <v>6842</v>
      </c>
      <c r="P9" s="45">
        <v>3000</v>
      </c>
      <c r="Q9" s="22">
        <v>1992</v>
      </c>
      <c r="R9" s="22">
        <v>10700</v>
      </c>
      <c r="S9" s="485" t="s">
        <v>969</v>
      </c>
      <c r="T9" s="486">
        <v>9500</v>
      </c>
      <c r="U9" s="491" t="s">
        <v>958</v>
      </c>
      <c r="V9" s="488">
        <v>44197</v>
      </c>
      <c r="W9" s="488">
        <v>44561</v>
      </c>
      <c r="X9" s="488">
        <v>44197</v>
      </c>
      <c r="Y9" s="488">
        <v>44561</v>
      </c>
      <c r="Z9" s="488">
        <v>44197</v>
      </c>
      <c r="AA9" s="488">
        <v>44561</v>
      </c>
      <c r="AB9" s="554"/>
      <c r="AD9" s="556"/>
      <c r="AE9" s="557"/>
      <c r="AF9" s="554"/>
      <c r="AH9" s="504"/>
      <c r="AI9" s="557"/>
      <c r="AJ9" s="504"/>
      <c r="AK9" s="565"/>
      <c r="AL9" s="554"/>
      <c r="AM9" s="554"/>
      <c r="AN9" s="554"/>
      <c r="AO9" s="530"/>
      <c r="AP9" s="504"/>
      <c r="AQ9" s="560"/>
      <c r="AR9" s="530"/>
      <c r="AS9" s="530"/>
      <c r="AT9" s="561"/>
      <c r="AU9" s="562"/>
      <c r="AV9" s="567"/>
      <c r="AW9" s="564"/>
      <c r="AX9" s="564"/>
      <c r="AY9" s="564"/>
      <c r="AZ9" s="564"/>
      <c r="BA9" s="564"/>
      <c r="BB9" s="564"/>
      <c r="BC9" s="554"/>
      <c r="BE9" s="556"/>
      <c r="BF9" s="557"/>
      <c r="BG9" s="554"/>
      <c r="BI9" s="504"/>
      <c r="BJ9" s="557"/>
      <c r="BK9" s="504"/>
      <c r="BL9" s="565"/>
      <c r="BM9" s="554"/>
      <c r="BN9" s="554"/>
      <c r="BO9" s="554"/>
      <c r="BP9" s="530"/>
      <c r="BQ9" s="504"/>
      <c r="BR9" s="560"/>
      <c r="BS9" s="530"/>
      <c r="BT9" s="530"/>
      <c r="BU9" s="561"/>
      <c r="BV9" s="562"/>
      <c r="BW9" s="567"/>
      <c r="BX9" s="564"/>
      <c r="BY9" s="564"/>
      <c r="BZ9" s="564"/>
      <c r="CA9" s="564"/>
      <c r="CB9" s="564"/>
      <c r="CC9" s="564"/>
      <c r="CD9" s="554"/>
      <c r="CF9" s="556"/>
      <c r="CG9" s="557"/>
      <c r="CH9" s="554"/>
      <c r="CJ9" s="504"/>
      <c r="CK9" s="557"/>
      <c r="CL9" s="504"/>
      <c r="CM9" s="565"/>
      <c r="CN9" s="554"/>
      <c r="CO9" s="554"/>
      <c r="CP9" s="554"/>
      <c r="CQ9" s="530"/>
      <c r="CR9" s="504"/>
      <c r="CS9" s="560"/>
      <c r="CT9" s="530"/>
      <c r="CU9" s="530"/>
      <c r="CV9" s="561"/>
      <c r="CW9" s="562"/>
      <c r="CX9" s="567"/>
      <c r="CY9" s="564"/>
      <c r="CZ9" s="564"/>
      <c r="DA9" s="564"/>
      <c r="DB9" s="564"/>
      <c r="DC9" s="564"/>
      <c r="DD9" s="564"/>
      <c r="DE9" s="554"/>
      <c r="DG9" s="556"/>
      <c r="DH9" s="557"/>
      <c r="DI9" s="554"/>
      <c r="DK9" s="504"/>
      <c r="DL9" s="557"/>
      <c r="DM9" s="504"/>
      <c r="DN9" s="565"/>
      <c r="DO9" s="554"/>
      <c r="DP9" s="554"/>
      <c r="DQ9" s="554"/>
      <c r="DR9" s="530"/>
      <c r="DS9" s="504"/>
      <c r="DT9" s="560"/>
      <c r="DU9" s="530"/>
      <c r="DV9" s="530"/>
      <c r="DW9" s="561"/>
      <c r="DX9" s="562"/>
      <c r="DY9" s="567"/>
      <c r="DZ9" s="564"/>
      <c r="EA9" s="564"/>
      <c r="EB9" s="564"/>
      <c r="EC9" s="564"/>
      <c r="ED9" s="564"/>
      <c r="EE9" s="564"/>
      <c r="EF9" s="554"/>
      <c r="EH9" s="556"/>
      <c r="EI9" s="557"/>
      <c r="EJ9" s="554"/>
      <c r="EL9" s="504"/>
      <c r="EM9" s="557"/>
      <c r="EN9" s="504"/>
      <c r="EO9" s="565"/>
      <c r="EP9" s="554"/>
      <c r="EQ9" s="554"/>
      <c r="ER9" s="554"/>
      <c r="ES9" s="530"/>
      <c r="ET9" s="504"/>
      <c r="EU9" s="560"/>
      <c r="EV9" s="530"/>
      <c r="EW9" s="530"/>
      <c r="EX9" s="561"/>
      <c r="EY9" s="562"/>
      <c r="EZ9" s="567"/>
      <c r="FA9" s="564"/>
      <c r="FB9" s="564"/>
      <c r="FC9" s="564"/>
      <c r="FD9" s="564"/>
      <c r="FE9" s="564"/>
      <c r="FF9" s="564"/>
      <c r="FG9" s="554"/>
      <c r="FI9" s="556"/>
      <c r="FJ9" s="557"/>
      <c r="FK9" s="554"/>
      <c r="FM9" s="504"/>
      <c r="FN9" s="557"/>
      <c r="FO9" s="504"/>
      <c r="FP9" s="565"/>
      <c r="FQ9" s="554"/>
      <c r="FR9" s="554"/>
      <c r="FS9" s="554"/>
      <c r="FT9" s="530"/>
      <c r="FU9" s="504"/>
      <c r="FV9" s="560"/>
      <c r="FW9" s="530"/>
      <c r="FX9" s="530"/>
      <c r="FY9" s="561"/>
      <c r="FZ9" s="562"/>
      <c r="GA9" s="567"/>
      <c r="GB9" s="564"/>
      <c r="GC9" s="564"/>
      <c r="GD9" s="564"/>
      <c r="GE9" s="564"/>
      <c r="GF9" s="564"/>
      <c r="GG9" s="564"/>
      <c r="GH9" s="554"/>
      <c r="GJ9" s="556"/>
      <c r="GK9" s="557"/>
      <c r="GL9" s="554"/>
      <c r="GN9" s="504"/>
      <c r="GO9" s="557"/>
      <c r="GP9" s="504"/>
      <c r="GQ9" s="565"/>
      <c r="GR9" s="554"/>
      <c r="GS9" s="554"/>
      <c r="GT9" s="554"/>
      <c r="GU9" s="530"/>
      <c r="GV9" s="504"/>
      <c r="GW9" s="560"/>
      <c r="GX9" s="530"/>
      <c r="GY9" s="530"/>
      <c r="GZ9" s="561"/>
      <c r="HA9" s="562"/>
      <c r="HB9" s="567"/>
      <c r="HC9" s="564"/>
      <c r="HD9" s="564"/>
      <c r="HE9" s="564"/>
      <c r="HF9" s="564"/>
      <c r="HG9" s="564"/>
      <c r="HH9" s="564"/>
      <c r="HI9" s="554"/>
      <c r="HK9" s="556"/>
      <c r="HL9" s="557"/>
      <c r="HM9" s="554"/>
      <c r="HO9" s="504"/>
      <c r="HP9" s="557"/>
      <c r="HQ9" s="504"/>
      <c r="HR9" s="565"/>
      <c r="HS9" s="554"/>
      <c r="HT9" s="554"/>
      <c r="HU9" s="554"/>
      <c r="HV9" s="530"/>
      <c r="HW9" s="504"/>
      <c r="HX9" s="560"/>
      <c r="HY9" s="530"/>
      <c r="HZ9" s="530"/>
      <c r="IA9" s="561"/>
      <c r="IB9" s="562"/>
      <c r="IC9" s="567"/>
      <c r="ID9" s="564"/>
      <c r="IE9" s="564"/>
      <c r="IF9" s="564"/>
      <c r="IG9" s="564"/>
      <c r="IH9" s="564"/>
      <c r="II9" s="564"/>
      <c r="IJ9" s="554"/>
      <c r="IL9" s="556"/>
      <c r="IM9" s="557"/>
      <c r="IN9" s="554"/>
      <c r="IP9" s="504"/>
      <c r="IQ9" s="557"/>
      <c r="IR9" s="504"/>
      <c r="IS9" s="565"/>
      <c r="IT9" s="554"/>
      <c r="IU9" s="554"/>
      <c r="IV9" s="554"/>
    </row>
    <row r="10" spans="1:256" s="550" customFormat="1" ht="24.75">
      <c r="A10" s="478" t="s">
        <v>970</v>
      </c>
      <c r="B10" s="479" t="s">
        <v>971</v>
      </c>
      <c r="C10" s="480">
        <v>8672177855</v>
      </c>
      <c r="D10" s="481">
        <v>180181648</v>
      </c>
      <c r="E10" s="478" t="s">
        <v>943</v>
      </c>
      <c r="F10" s="479" t="s">
        <v>944</v>
      </c>
      <c r="G10" s="482" t="s">
        <v>945</v>
      </c>
      <c r="H10" s="481">
        <v>830409548</v>
      </c>
      <c r="I10" s="482" t="s">
        <v>972</v>
      </c>
      <c r="J10" s="489" t="s">
        <v>973</v>
      </c>
      <c r="K10" s="484" t="s">
        <v>974</v>
      </c>
      <c r="L10" s="484" t="s">
        <v>975</v>
      </c>
      <c r="M10" s="484" t="s">
        <v>976</v>
      </c>
      <c r="N10" s="22">
        <v>6</v>
      </c>
      <c r="O10" s="482">
        <v>2299</v>
      </c>
      <c r="P10" s="45">
        <v>1500</v>
      </c>
      <c r="Q10" s="22">
        <v>2012</v>
      </c>
      <c r="R10" s="22">
        <v>3500</v>
      </c>
      <c r="S10" s="485" t="s">
        <v>977</v>
      </c>
      <c r="T10" s="486">
        <v>104000</v>
      </c>
      <c r="U10" s="491" t="s">
        <v>958</v>
      </c>
      <c r="V10" s="488">
        <v>44197</v>
      </c>
      <c r="W10" s="488">
        <v>44561</v>
      </c>
      <c r="X10" s="488">
        <v>44197</v>
      </c>
      <c r="Y10" s="488">
        <v>44561</v>
      </c>
      <c r="Z10" s="488">
        <v>44197</v>
      </c>
      <c r="AA10" s="488">
        <v>44561</v>
      </c>
      <c r="AB10" s="554"/>
      <c r="AD10" s="556"/>
      <c r="AE10" s="557"/>
      <c r="AF10" s="554"/>
      <c r="AH10" s="504"/>
      <c r="AI10" s="557"/>
      <c r="AJ10" s="504"/>
      <c r="AK10" s="565"/>
      <c r="AL10" s="559"/>
      <c r="AM10" s="559"/>
      <c r="AN10" s="559"/>
      <c r="AO10" s="530"/>
      <c r="AP10" s="504"/>
      <c r="AQ10" s="560"/>
      <c r="AR10" s="530"/>
      <c r="AS10" s="530"/>
      <c r="AT10" s="561"/>
      <c r="AU10" s="562"/>
      <c r="AV10" s="567"/>
      <c r="AW10" s="564"/>
      <c r="AX10" s="564"/>
      <c r="AY10" s="564"/>
      <c r="AZ10" s="564"/>
      <c r="BA10" s="564"/>
      <c r="BB10" s="564"/>
      <c r="BC10" s="554"/>
      <c r="BE10" s="556"/>
      <c r="BF10" s="557"/>
      <c r="BG10" s="554"/>
      <c r="BI10" s="504"/>
      <c r="BJ10" s="557"/>
      <c r="BK10" s="504"/>
      <c r="BL10" s="565"/>
      <c r="BM10" s="559"/>
      <c r="BN10" s="559"/>
      <c r="BO10" s="559"/>
      <c r="BP10" s="530"/>
      <c r="BQ10" s="504"/>
      <c r="BR10" s="560"/>
      <c r="BS10" s="530"/>
      <c r="BT10" s="530"/>
      <c r="BU10" s="561"/>
      <c r="BV10" s="562"/>
      <c r="BW10" s="567"/>
      <c r="BX10" s="564"/>
      <c r="BY10" s="564"/>
      <c r="BZ10" s="564"/>
      <c r="CA10" s="564"/>
      <c r="CB10" s="564"/>
      <c r="CC10" s="564"/>
      <c r="CD10" s="554"/>
      <c r="CF10" s="556"/>
      <c r="CG10" s="557"/>
      <c r="CH10" s="554"/>
      <c r="CJ10" s="504"/>
      <c r="CK10" s="557"/>
      <c r="CL10" s="504"/>
      <c r="CM10" s="565"/>
      <c r="CN10" s="559"/>
      <c r="CO10" s="559"/>
      <c r="CP10" s="559"/>
      <c r="CQ10" s="530"/>
      <c r="CR10" s="504"/>
      <c r="CS10" s="560"/>
      <c r="CT10" s="530"/>
      <c r="CU10" s="530"/>
      <c r="CV10" s="561"/>
      <c r="CW10" s="562"/>
      <c r="CX10" s="567"/>
      <c r="CY10" s="564"/>
      <c r="CZ10" s="564"/>
      <c r="DA10" s="564"/>
      <c r="DB10" s="564"/>
      <c r="DC10" s="564"/>
      <c r="DD10" s="564"/>
      <c r="DE10" s="554"/>
      <c r="DG10" s="556"/>
      <c r="DH10" s="557"/>
      <c r="DI10" s="554"/>
      <c r="DK10" s="504"/>
      <c r="DL10" s="557"/>
      <c r="DM10" s="504"/>
      <c r="DN10" s="565"/>
      <c r="DO10" s="559"/>
      <c r="DP10" s="559"/>
      <c r="DQ10" s="559"/>
      <c r="DR10" s="530"/>
      <c r="DS10" s="504"/>
      <c r="DT10" s="560"/>
      <c r="DU10" s="530"/>
      <c r="DV10" s="530"/>
      <c r="DW10" s="561"/>
      <c r="DX10" s="562"/>
      <c r="DY10" s="567"/>
      <c r="DZ10" s="564"/>
      <c r="EA10" s="564"/>
      <c r="EB10" s="564"/>
      <c r="EC10" s="564"/>
      <c r="ED10" s="564"/>
      <c r="EE10" s="564"/>
      <c r="EF10" s="554"/>
      <c r="EH10" s="556"/>
      <c r="EI10" s="557"/>
      <c r="EJ10" s="554"/>
      <c r="EL10" s="504"/>
      <c r="EM10" s="557"/>
      <c r="EN10" s="504"/>
      <c r="EO10" s="565"/>
      <c r="EP10" s="559"/>
      <c r="EQ10" s="559"/>
      <c r="ER10" s="559"/>
      <c r="ES10" s="530"/>
      <c r="ET10" s="504"/>
      <c r="EU10" s="560"/>
      <c r="EV10" s="530"/>
      <c r="EW10" s="530"/>
      <c r="EX10" s="561"/>
      <c r="EY10" s="562"/>
      <c r="EZ10" s="567"/>
      <c r="FA10" s="564"/>
      <c r="FB10" s="564"/>
      <c r="FC10" s="564"/>
      <c r="FD10" s="564"/>
      <c r="FE10" s="564"/>
      <c r="FF10" s="564"/>
      <c r="FG10" s="554"/>
      <c r="FI10" s="556"/>
      <c r="FJ10" s="557"/>
      <c r="FK10" s="554"/>
      <c r="FM10" s="504"/>
      <c r="FN10" s="557"/>
      <c r="FO10" s="504"/>
      <c r="FP10" s="565"/>
      <c r="FQ10" s="559"/>
      <c r="FR10" s="559"/>
      <c r="FS10" s="559"/>
      <c r="FT10" s="530"/>
      <c r="FU10" s="504"/>
      <c r="FV10" s="560"/>
      <c r="FW10" s="530"/>
      <c r="FX10" s="530"/>
      <c r="FY10" s="561"/>
      <c r="FZ10" s="562"/>
      <c r="GA10" s="567"/>
      <c r="GB10" s="564"/>
      <c r="GC10" s="564"/>
      <c r="GD10" s="564"/>
      <c r="GE10" s="564"/>
      <c r="GF10" s="564"/>
      <c r="GG10" s="564"/>
      <c r="GH10" s="554"/>
      <c r="GJ10" s="556"/>
      <c r="GK10" s="557"/>
      <c r="GL10" s="554"/>
      <c r="GN10" s="504"/>
      <c r="GO10" s="557"/>
      <c r="GP10" s="504"/>
      <c r="GQ10" s="565"/>
      <c r="GR10" s="559"/>
      <c r="GS10" s="559"/>
      <c r="GT10" s="559"/>
      <c r="GU10" s="530"/>
      <c r="GV10" s="504"/>
      <c r="GW10" s="560"/>
      <c r="GX10" s="530"/>
      <c r="GY10" s="530"/>
      <c r="GZ10" s="561"/>
      <c r="HA10" s="562"/>
      <c r="HB10" s="567"/>
      <c r="HC10" s="564"/>
      <c r="HD10" s="564"/>
      <c r="HE10" s="564"/>
      <c r="HF10" s="564"/>
      <c r="HG10" s="564"/>
      <c r="HH10" s="564"/>
      <c r="HI10" s="554"/>
      <c r="HK10" s="556"/>
      <c r="HL10" s="557"/>
      <c r="HM10" s="554"/>
      <c r="HO10" s="504"/>
      <c r="HP10" s="557"/>
      <c r="HQ10" s="504"/>
      <c r="HR10" s="565"/>
      <c r="HS10" s="559"/>
      <c r="HT10" s="559"/>
      <c r="HU10" s="559"/>
      <c r="HV10" s="530"/>
      <c r="HW10" s="504"/>
      <c r="HX10" s="560"/>
      <c r="HY10" s="530"/>
      <c r="HZ10" s="530"/>
      <c r="IA10" s="561"/>
      <c r="IB10" s="562"/>
      <c r="IC10" s="567"/>
      <c r="ID10" s="564"/>
      <c r="IE10" s="564"/>
      <c r="IF10" s="564"/>
      <c r="IG10" s="564"/>
      <c r="IH10" s="564"/>
      <c r="II10" s="564"/>
      <c r="IJ10" s="554"/>
      <c r="IL10" s="556"/>
      <c r="IM10" s="557"/>
      <c r="IN10" s="554"/>
      <c r="IP10" s="504"/>
      <c r="IQ10" s="557"/>
      <c r="IR10" s="504"/>
      <c r="IS10" s="565"/>
      <c r="IT10" s="559"/>
      <c r="IU10" s="559"/>
      <c r="IV10" s="559"/>
    </row>
    <row r="11" spans="1:256" s="550" customFormat="1" ht="12">
      <c r="A11" s="478" t="s">
        <v>943</v>
      </c>
      <c r="B11" s="479" t="s">
        <v>944</v>
      </c>
      <c r="C11" s="480">
        <v>8672078107</v>
      </c>
      <c r="D11" s="481">
        <v>830409548</v>
      </c>
      <c r="E11" s="478" t="s">
        <v>943</v>
      </c>
      <c r="F11" s="479" t="s">
        <v>944</v>
      </c>
      <c r="G11" s="482" t="s">
        <v>945</v>
      </c>
      <c r="H11" s="481">
        <v>830409548</v>
      </c>
      <c r="I11" s="482" t="s">
        <v>978</v>
      </c>
      <c r="J11" s="489" t="s">
        <v>979</v>
      </c>
      <c r="K11" s="478" t="s">
        <v>955</v>
      </c>
      <c r="L11" s="478">
        <v>5</v>
      </c>
      <c r="M11" s="478" t="s">
        <v>956</v>
      </c>
      <c r="N11" s="22">
        <v>6</v>
      </c>
      <c r="O11" s="482">
        <v>6842</v>
      </c>
      <c r="P11" s="45">
        <v>3000</v>
      </c>
      <c r="Q11" s="22">
        <v>1989</v>
      </c>
      <c r="R11" s="22">
        <v>10700</v>
      </c>
      <c r="S11" s="485" t="s">
        <v>980</v>
      </c>
      <c r="T11" s="486">
        <v>28000</v>
      </c>
      <c r="U11" s="491" t="s">
        <v>958</v>
      </c>
      <c r="V11" s="488">
        <v>44197</v>
      </c>
      <c r="W11" s="488">
        <v>44561</v>
      </c>
      <c r="X11" s="488">
        <v>44197</v>
      </c>
      <c r="Y11" s="488">
        <v>44561</v>
      </c>
      <c r="Z11" s="488">
        <v>44197</v>
      </c>
      <c r="AA11" s="488">
        <v>44561</v>
      </c>
      <c r="AB11" s="554"/>
      <c r="AD11" s="556"/>
      <c r="AE11" s="557"/>
      <c r="AF11" s="554"/>
      <c r="AH11" s="504"/>
      <c r="AI11" s="557"/>
      <c r="AJ11" s="504"/>
      <c r="AK11" s="565"/>
      <c r="AL11" s="554"/>
      <c r="AM11" s="554"/>
      <c r="AN11" s="554"/>
      <c r="AO11" s="530"/>
      <c r="AP11" s="504"/>
      <c r="AQ11" s="560"/>
      <c r="AR11" s="530"/>
      <c r="AS11" s="530"/>
      <c r="AT11" s="561"/>
      <c r="AU11" s="562"/>
      <c r="AV11" s="567"/>
      <c r="AW11" s="564"/>
      <c r="AX11" s="564"/>
      <c r="AY11" s="564"/>
      <c r="AZ11" s="564"/>
      <c r="BA11" s="564"/>
      <c r="BB11" s="564"/>
      <c r="BC11" s="554"/>
      <c r="BE11" s="556"/>
      <c r="BF11" s="557"/>
      <c r="BG11" s="554"/>
      <c r="BI11" s="504"/>
      <c r="BJ11" s="557"/>
      <c r="BK11" s="504"/>
      <c r="BL11" s="565"/>
      <c r="BM11" s="554"/>
      <c r="BN11" s="554"/>
      <c r="BO11" s="554"/>
      <c r="BP11" s="530"/>
      <c r="BQ11" s="504"/>
      <c r="BR11" s="560"/>
      <c r="BS11" s="530"/>
      <c r="BT11" s="530"/>
      <c r="BU11" s="561"/>
      <c r="BV11" s="562"/>
      <c r="BW11" s="567"/>
      <c r="BX11" s="564"/>
      <c r="BY11" s="564"/>
      <c r="BZ11" s="564"/>
      <c r="CA11" s="564"/>
      <c r="CB11" s="564"/>
      <c r="CC11" s="564"/>
      <c r="CD11" s="554"/>
      <c r="CF11" s="556"/>
      <c r="CG11" s="557"/>
      <c r="CH11" s="554"/>
      <c r="CJ11" s="504"/>
      <c r="CK11" s="557"/>
      <c r="CL11" s="504"/>
      <c r="CM11" s="565"/>
      <c r="CN11" s="554"/>
      <c r="CO11" s="554"/>
      <c r="CP11" s="554"/>
      <c r="CQ11" s="530"/>
      <c r="CR11" s="504"/>
      <c r="CS11" s="560"/>
      <c r="CT11" s="530"/>
      <c r="CU11" s="530"/>
      <c r="CV11" s="561"/>
      <c r="CW11" s="562"/>
      <c r="CX11" s="567"/>
      <c r="CY11" s="564"/>
      <c r="CZ11" s="564"/>
      <c r="DA11" s="564"/>
      <c r="DB11" s="564"/>
      <c r="DC11" s="564"/>
      <c r="DD11" s="564"/>
      <c r="DE11" s="554"/>
      <c r="DG11" s="556"/>
      <c r="DH11" s="557"/>
      <c r="DI11" s="554"/>
      <c r="DK11" s="504"/>
      <c r="DL11" s="557"/>
      <c r="DM11" s="504"/>
      <c r="DN11" s="565"/>
      <c r="DO11" s="554"/>
      <c r="DP11" s="554"/>
      <c r="DQ11" s="554"/>
      <c r="DR11" s="530"/>
      <c r="DS11" s="504"/>
      <c r="DT11" s="560"/>
      <c r="DU11" s="530"/>
      <c r="DV11" s="530"/>
      <c r="DW11" s="561"/>
      <c r="DX11" s="562"/>
      <c r="DY11" s="567"/>
      <c r="DZ11" s="564"/>
      <c r="EA11" s="564"/>
      <c r="EB11" s="564"/>
      <c r="EC11" s="564"/>
      <c r="ED11" s="564"/>
      <c r="EE11" s="564"/>
      <c r="EF11" s="554"/>
      <c r="EH11" s="556"/>
      <c r="EI11" s="557"/>
      <c r="EJ11" s="554"/>
      <c r="EL11" s="504"/>
      <c r="EM11" s="557"/>
      <c r="EN11" s="504"/>
      <c r="EO11" s="565"/>
      <c r="EP11" s="554"/>
      <c r="EQ11" s="554"/>
      <c r="ER11" s="554"/>
      <c r="ES11" s="530"/>
      <c r="ET11" s="504"/>
      <c r="EU11" s="560"/>
      <c r="EV11" s="530"/>
      <c r="EW11" s="530"/>
      <c r="EX11" s="561"/>
      <c r="EY11" s="562"/>
      <c r="EZ11" s="567"/>
      <c r="FA11" s="564"/>
      <c r="FB11" s="564"/>
      <c r="FC11" s="564"/>
      <c r="FD11" s="564"/>
      <c r="FE11" s="564"/>
      <c r="FF11" s="564"/>
      <c r="FG11" s="554"/>
      <c r="FI11" s="556"/>
      <c r="FJ11" s="557"/>
      <c r="FK11" s="554"/>
      <c r="FM11" s="504"/>
      <c r="FN11" s="557"/>
      <c r="FO11" s="504"/>
      <c r="FP11" s="565"/>
      <c r="FQ11" s="554"/>
      <c r="FR11" s="554"/>
      <c r="FS11" s="554"/>
      <c r="FT11" s="530"/>
      <c r="FU11" s="504"/>
      <c r="FV11" s="560"/>
      <c r="FW11" s="530"/>
      <c r="FX11" s="530"/>
      <c r="FY11" s="561"/>
      <c r="FZ11" s="562"/>
      <c r="GA11" s="567"/>
      <c r="GB11" s="564"/>
      <c r="GC11" s="564"/>
      <c r="GD11" s="564"/>
      <c r="GE11" s="564"/>
      <c r="GF11" s="564"/>
      <c r="GG11" s="564"/>
      <c r="GH11" s="554"/>
      <c r="GJ11" s="556"/>
      <c r="GK11" s="557"/>
      <c r="GL11" s="554"/>
      <c r="GN11" s="504"/>
      <c r="GO11" s="557"/>
      <c r="GP11" s="504"/>
      <c r="GQ11" s="565"/>
      <c r="GR11" s="554"/>
      <c r="GS11" s="554"/>
      <c r="GT11" s="554"/>
      <c r="GU11" s="530"/>
      <c r="GV11" s="504"/>
      <c r="GW11" s="560"/>
      <c r="GX11" s="530"/>
      <c r="GY11" s="530"/>
      <c r="GZ11" s="561"/>
      <c r="HA11" s="562"/>
      <c r="HB11" s="567"/>
      <c r="HC11" s="564"/>
      <c r="HD11" s="564"/>
      <c r="HE11" s="564"/>
      <c r="HF11" s="564"/>
      <c r="HG11" s="564"/>
      <c r="HH11" s="564"/>
      <c r="HI11" s="554"/>
      <c r="HK11" s="556"/>
      <c r="HL11" s="557"/>
      <c r="HM11" s="554"/>
      <c r="HO11" s="504"/>
      <c r="HP11" s="557"/>
      <c r="HQ11" s="504"/>
      <c r="HR11" s="565"/>
      <c r="HS11" s="554"/>
      <c r="HT11" s="554"/>
      <c r="HU11" s="554"/>
      <c r="HV11" s="530"/>
      <c r="HW11" s="504"/>
      <c r="HX11" s="560"/>
      <c r="HY11" s="530"/>
      <c r="HZ11" s="530"/>
      <c r="IA11" s="561"/>
      <c r="IB11" s="562"/>
      <c r="IC11" s="567"/>
      <c r="ID11" s="564"/>
      <c r="IE11" s="564"/>
      <c r="IF11" s="564"/>
      <c r="IG11" s="564"/>
      <c r="IH11" s="564"/>
      <c r="II11" s="564"/>
      <c r="IJ11" s="554"/>
      <c r="IL11" s="556"/>
      <c r="IM11" s="557"/>
      <c r="IN11" s="554"/>
      <c r="IP11" s="504"/>
      <c r="IQ11" s="557"/>
      <c r="IR11" s="504"/>
      <c r="IS11" s="565"/>
      <c r="IT11" s="554"/>
      <c r="IU11" s="554"/>
      <c r="IV11" s="554"/>
    </row>
    <row r="12" spans="1:256" s="550" customFormat="1" ht="12">
      <c r="A12" s="478" t="s">
        <v>943</v>
      </c>
      <c r="B12" s="479" t="s">
        <v>944</v>
      </c>
      <c r="C12" s="480">
        <v>8672078107</v>
      </c>
      <c r="D12" s="481">
        <v>830409548</v>
      </c>
      <c r="E12" s="478" t="s">
        <v>943</v>
      </c>
      <c r="F12" s="479" t="s">
        <v>944</v>
      </c>
      <c r="G12" s="482" t="s">
        <v>945</v>
      </c>
      <c r="H12" s="481">
        <v>830409548</v>
      </c>
      <c r="I12" s="482" t="s">
        <v>981</v>
      </c>
      <c r="J12" s="489" t="s">
        <v>982</v>
      </c>
      <c r="K12" s="478" t="s">
        <v>983</v>
      </c>
      <c r="L12" s="478">
        <v>815</v>
      </c>
      <c r="M12" s="478" t="s">
        <v>956</v>
      </c>
      <c r="N12" s="22">
        <v>3</v>
      </c>
      <c r="O12" s="482">
        <v>11762</v>
      </c>
      <c r="P12" s="45">
        <v>9600</v>
      </c>
      <c r="Q12" s="22">
        <v>1990</v>
      </c>
      <c r="R12" s="22">
        <v>24000</v>
      </c>
      <c r="S12" s="485" t="s">
        <v>984</v>
      </c>
      <c r="T12" s="486">
        <v>32000</v>
      </c>
      <c r="U12" s="491" t="s">
        <v>958</v>
      </c>
      <c r="V12" s="488">
        <v>44197</v>
      </c>
      <c r="W12" s="488">
        <v>44561</v>
      </c>
      <c r="X12" s="488">
        <v>44197</v>
      </c>
      <c r="Y12" s="488">
        <v>44561</v>
      </c>
      <c r="Z12" s="488">
        <v>44197</v>
      </c>
      <c r="AA12" s="488">
        <v>44561</v>
      </c>
      <c r="AB12" s="554"/>
      <c r="AD12" s="556"/>
      <c r="AE12" s="557"/>
      <c r="AF12" s="554"/>
      <c r="AH12" s="504"/>
      <c r="AI12" s="557"/>
      <c r="AJ12" s="504"/>
      <c r="AK12" s="565"/>
      <c r="AL12" s="554"/>
      <c r="AM12" s="554"/>
      <c r="AN12" s="554"/>
      <c r="AO12" s="530"/>
      <c r="AP12" s="504"/>
      <c r="AQ12" s="560"/>
      <c r="AR12" s="530"/>
      <c r="AS12" s="530"/>
      <c r="AT12" s="561"/>
      <c r="AU12" s="562"/>
      <c r="AV12" s="567"/>
      <c r="AW12" s="564"/>
      <c r="AX12" s="564"/>
      <c r="AY12" s="564"/>
      <c r="AZ12" s="564"/>
      <c r="BA12" s="564"/>
      <c r="BB12" s="564"/>
      <c r="BC12" s="554"/>
      <c r="BE12" s="556"/>
      <c r="BF12" s="557"/>
      <c r="BG12" s="554"/>
      <c r="BI12" s="504"/>
      <c r="BJ12" s="557"/>
      <c r="BK12" s="504"/>
      <c r="BL12" s="565"/>
      <c r="BM12" s="554"/>
      <c r="BN12" s="554"/>
      <c r="BO12" s="554"/>
      <c r="BP12" s="530"/>
      <c r="BQ12" s="504"/>
      <c r="BR12" s="560"/>
      <c r="BS12" s="530"/>
      <c r="BT12" s="530"/>
      <c r="BU12" s="561"/>
      <c r="BV12" s="562"/>
      <c r="BW12" s="567"/>
      <c r="BX12" s="564"/>
      <c r="BY12" s="564"/>
      <c r="BZ12" s="564"/>
      <c r="CA12" s="564"/>
      <c r="CB12" s="564"/>
      <c r="CC12" s="564"/>
      <c r="CD12" s="554"/>
      <c r="CF12" s="556"/>
      <c r="CG12" s="557"/>
      <c r="CH12" s="554"/>
      <c r="CJ12" s="504"/>
      <c r="CK12" s="557"/>
      <c r="CL12" s="504"/>
      <c r="CM12" s="565"/>
      <c r="CN12" s="554"/>
      <c r="CO12" s="554"/>
      <c r="CP12" s="554"/>
      <c r="CQ12" s="530"/>
      <c r="CR12" s="504"/>
      <c r="CS12" s="560"/>
      <c r="CT12" s="530"/>
      <c r="CU12" s="530"/>
      <c r="CV12" s="561"/>
      <c r="CW12" s="562"/>
      <c r="CX12" s="567"/>
      <c r="CY12" s="564"/>
      <c r="CZ12" s="564"/>
      <c r="DA12" s="564"/>
      <c r="DB12" s="564"/>
      <c r="DC12" s="564"/>
      <c r="DD12" s="564"/>
      <c r="DE12" s="554"/>
      <c r="DG12" s="556"/>
      <c r="DH12" s="557"/>
      <c r="DI12" s="554"/>
      <c r="DK12" s="504"/>
      <c r="DL12" s="557"/>
      <c r="DM12" s="504"/>
      <c r="DN12" s="565"/>
      <c r="DO12" s="554"/>
      <c r="DP12" s="554"/>
      <c r="DQ12" s="554"/>
      <c r="DR12" s="530"/>
      <c r="DS12" s="504"/>
      <c r="DT12" s="560"/>
      <c r="DU12" s="530"/>
      <c r="DV12" s="530"/>
      <c r="DW12" s="561"/>
      <c r="DX12" s="562"/>
      <c r="DY12" s="567"/>
      <c r="DZ12" s="564"/>
      <c r="EA12" s="564"/>
      <c r="EB12" s="564"/>
      <c r="EC12" s="564"/>
      <c r="ED12" s="564"/>
      <c r="EE12" s="564"/>
      <c r="EF12" s="554"/>
      <c r="EH12" s="556"/>
      <c r="EI12" s="557"/>
      <c r="EJ12" s="554"/>
      <c r="EL12" s="504"/>
      <c r="EM12" s="557"/>
      <c r="EN12" s="504"/>
      <c r="EO12" s="565"/>
      <c r="EP12" s="554"/>
      <c r="EQ12" s="554"/>
      <c r="ER12" s="554"/>
      <c r="ES12" s="530"/>
      <c r="ET12" s="504"/>
      <c r="EU12" s="560"/>
      <c r="EV12" s="530"/>
      <c r="EW12" s="530"/>
      <c r="EX12" s="561"/>
      <c r="EY12" s="562"/>
      <c r="EZ12" s="567"/>
      <c r="FA12" s="564"/>
      <c r="FB12" s="564"/>
      <c r="FC12" s="564"/>
      <c r="FD12" s="564"/>
      <c r="FE12" s="564"/>
      <c r="FF12" s="564"/>
      <c r="FG12" s="554"/>
      <c r="FI12" s="556"/>
      <c r="FJ12" s="557"/>
      <c r="FK12" s="554"/>
      <c r="FM12" s="504"/>
      <c r="FN12" s="557"/>
      <c r="FO12" s="504"/>
      <c r="FP12" s="565"/>
      <c r="FQ12" s="554"/>
      <c r="FR12" s="554"/>
      <c r="FS12" s="554"/>
      <c r="FT12" s="530"/>
      <c r="FU12" s="504"/>
      <c r="FV12" s="560"/>
      <c r="FW12" s="530"/>
      <c r="FX12" s="530"/>
      <c r="FY12" s="561"/>
      <c r="FZ12" s="562"/>
      <c r="GA12" s="567"/>
      <c r="GB12" s="564"/>
      <c r="GC12" s="564"/>
      <c r="GD12" s="564"/>
      <c r="GE12" s="564"/>
      <c r="GF12" s="564"/>
      <c r="GG12" s="564"/>
      <c r="GH12" s="554"/>
      <c r="GJ12" s="556"/>
      <c r="GK12" s="557"/>
      <c r="GL12" s="554"/>
      <c r="GN12" s="504"/>
      <c r="GO12" s="557"/>
      <c r="GP12" s="504"/>
      <c r="GQ12" s="565"/>
      <c r="GR12" s="554"/>
      <c r="GS12" s="554"/>
      <c r="GT12" s="554"/>
      <c r="GU12" s="530"/>
      <c r="GV12" s="504"/>
      <c r="GW12" s="560"/>
      <c r="GX12" s="530"/>
      <c r="GY12" s="530"/>
      <c r="GZ12" s="561"/>
      <c r="HA12" s="562"/>
      <c r="HB12" s="567"/>
      <c r="HC12" s="564"/>
      <c r="HD12" s="564"/>
      <c r="HE12" s="564"/>
      <c r="HF12" s="564"/>
      <c r="HG12" s="564"/>
      <c r="HH12" s="564"/>
      <c r="HI12" s="554"/>
      <c r="HK12" s="556"/>
      <c r="HL12" s="557"/>
      <c r="HM12" s="554"/>
      <c r="HO12" s="504"/>
      <c r="HP12" s="557"/>
      <c r="HQ12" s="504"/>
      <c r="HR12" s="565"/>
      <c r="HS12" s="554"/>
      <c r="HT12" s="554"/>
      <c r="HU12" s="554"/>
      <c r="HV12" s="530"/>
      <c r="HW12" s="504"/>
      <c r="HX12" s="560"/>
      <c r="HY12" s="530"/>
      <c r="HZ12" s="530"/>
      <c r="IA12" s="561"/>
      <c r="IB12" s="562"/>
      <c r="IC12" s="567"/>
      <c r="ID12" s="564"/>
      <c r="IE12" s="564"/>
      <c r="IF12" s="564"/>
      <c r="IG12" s="564"/>
      <c r="IH12" s="564"/>
      <c r="II12" s="564"/>
      <c r="IJ12" s="554"/>
      <c r="IL12" s="556"/>
      <c r="IM12" s="557"/>
      <c r="IN12" s="554"/>
      <c r="IP12" s="504"/>
      <c r="IQ12" s="557"/>
      <c r="IR12" s="504"/>
      <c r="IS12" s="565"/>
      <c r="IT12" s="554"/>
      <c r="IU12" s="554"/>
      <c r="IV12" s="554"/>
    </row>
    <row r="13" spans="1:256" s="550" customFormat="1" ht="12">
      <c r="A13" s="478" t="s">
        <v>943</v>
      </c>
      <c r="B13" s="479" t="s">
        <v>944</v>
      </c>
      <c r="C13" s="480">
        <v>8672078107</v>
      </c>
      <c r="D13" s="481">
        <v>830409548</v>
      </c>
      <c r="E13" s="478" t="s">
        <v>943</v>
      </c>
      <c r="F13" s="479" t="s">
        <v>944</v>
      </c>
      <c r="G13" s="482" t="s">
        <v>945</v>
      </c>
      <c r="H13" s="481">
        <v>830409548</v>
      </c>
      <c r="I13" s="482" t="s">
        <v>985</v>
      </c>
      <c r="J13" s="489" t="s">
        <v>986</v>
      </c>
      <c r="K13" s="484" t="s">
        <v>987</v>
      </c>
      <c r="L13" s="484" t="s">
        <v>988</v>
      </c>
      <c r="M13" s="478" t="s">
        <v>956</v>
      </c>
      <c r="N13" s="22">
        <v>4</v>
      </c>
      <c r="O13" s="482">
        <v>11310</v>
      </c>
      <c r="P13" s="45">
        <v>7700</v>
      </c>
      <c r="Q13" s="22">
        <v>1983</v>
      </c>
      <c r="R13" s="22">
        <v>17800</v>
      </c>
      <c r="S13" s="485" t="s">
        <v>989</v>
      </c>
      <c r="T13" s="486">
        <v>14000</v>
      </c>
      <c r="U13" s="491" t="s">
        <v>958</v>
      </c>
      <c r="V13" s="488">
        <v>44197</v>
      </c>
      <c r="W13" s="488">
        <v>44561</v>
      </c>
      <c r="X13" s="488">
        <v>44197</v>
      </c>
      <c r="Y13" s="488">
        <v>44561</v>
      </c>
      <c r="Z13" s="488">
        <v>44197</v>
      </c>
      <c r="AA13" s="488">
        <v>44561</v>
      </c>
      <c r="AB13" s="554"/>
      <c r="AD13" s="556"/>
      <c r="AE13" s="557"/>
      <c r="AF13" s="554"/>
      <c r="AH13" s="504"/>
      <c r="AI13" s="557"/>
      <c r="AJ13" s="504"/>
      <c r="AK13" s="565"/>
      <c r="AL13" s="559"/>
      <c r="AM13" s="559"/>
      <c r="AN13" s="554"/>
      <c r="AO13" s="530"/>
      <c r="AP13" s="504"/>
      <c r="AQ13" s="560"/>
      <c r="AR13" s="530"/>
      <c r="AS13" s="530"/>
      <c r="AT13" s="561"/>
      <c r="AU13" s="562"/>
      <c r="AV13" s="567"/>
      <c r="AW13" s="564"/>
      <c r="AX13" s="564"/>
      <c r="AY13" s="564"/>
      <c r="AZ13" s="564"/>
      <c r="BA13" s="564"/>
      <c r="BB13" s="564"/>
      <c r="BC13" s="554"/>
      <c r="BE13" s="556"/>
      <c r="BF13" s="557"/>
      <c r="BG13" s="554"/>
      <c r="BI13" s="504"/>
      <c r="BJ13" s="557"/>
      <c r="BK13" s="504"/>
      <c r="BL13" s="565"/>
      <c r="BM13" s="559"/>
      <c r="BN13" s="559"/>
      <c r="BO13" s="554"/>
      <c r="BP13" s="530"/>
      <c r="BQ13" s="504"/>
      <c r="BR13" s="560"/>
      <c r="BS13" s="530"/>
      <c r="BT13" s="530"/>
      <c r="BU13" s="561"/>
      <c r="BV13" s="562"/>
      <c r="BW13" s="567"/>
      <c r="BX13" s="564"/>
      <c r="BY13" s="564"/>
      <c r="BZ13" s="564"/>
      <c r="CA13" s="564"/>
      <c r="CB13" s="564"/>
      <c r="CC13" s="564"/>
      <c r="CD13" s="554"/>
      <c r="CF13" s="556"/>
      <c r="CG13" s="557"/>
      <c r="CH13" s="554"/>
      <c r="CJ13" s="504"/>
      <c r="CK13" s="557"/>
      <c r="CL13" s="504"/>
      <c r="CM13" s="565"/>
      <c r="CN13" s="559"/>
      <c r="CO13" s="559"/>
      <c r="CP13" s="554"/>
      <c r="CQ13" s="530"/>
      <c r="CR13" s="504"/>
      <c r="CS13" s="560"/>
      <c r="CT13" s="530"/>
      <c r="CU13" s="530"/>
      <c r="CV13" s="561"/>
      <c r="CW13" s="562"/>
      <c r="CX13" s="567"/>
      <c r="CY13" s="564"/>
      <c r="CZ13" s="564"/>
      <c r="DA13" s="564"/>
      <c r="DB13" s="564"/>
      <c r="DC13" s="564"/>
      <c r="DD13" s="564"/>
      <c r="DE13" s="554"/>
      <c r="DG13" s="556"/>
      <c r="DH13" s="557"/>
      <c r="DI13" s="554"/>
      <c r="DK13" s="504"/>
      <c r="DL13" s="557"/>
      <c r="DM13" s="504"/>
      <c r="DN13" s="565"/>
      <c r="DO13" s="559"/>
      <c r="DP13" s="559"/>
      <c r="DQ13" s="554"/>
      <c r="DR13" s="530"/>
      <c r="DS13" s="504"/>
      <c r="DT13" s="560"/>
      <c r="DU13" s="530"/>
      <c r="DV13" s="530"/>
      <c r="DW13" s="561"/>
      <c r="DX13" s="562"/>
      <c r="DY13" s="567"/>
      <c r="DZ13" s="564"/>
      <c r="EA13" s="564"/>
      <c r="EB13" s="564"/>
      <c r="EC13" s="564"/>
      <c r="ED13" s="564"/>
      <c r="EE13" s="564"/>
      <c r="EF13" s="554"/>
      <c r="EH13" s="556"/>
      <c r="EI13" s="557"/>
      <c r="EJ13" s="554"/>
      <c r="EL13" s="504"/>
      <c r="EM13" s="557"/>
      <c r="EN13" s="504"/>
      <c r="EO13" s="565"/>
      <c r="EP13" s="559"/>
      <c r="EQ13" s="559"/>
      <c r="ER13" s="554"/>
      <c r="ES13" s="530"/>
      <c r="ET13" s="504"/>
      <c r="EU13" s="560"/>
      <c r="EV13" s="530"/>
      <c r="EW13" s="530"/>
      <c r="EX13" s="561"/>
      <c r="EY13" s="562"/>
      <c r="EZ13" s="567"/>
      <c r="FA13" s="564"/>
      <c r="FB13" s="564"/>
      <c r="FC13" s="564"/>
      <c r="FD13" s="564"/>
      <c r="FE13" s="564"/>
      <c r="FF13" s="564"/>
      <c r="FG13" s="554"/>
      <c r="FI13" s="556"/>
      <c r="FJ13" s="557"/>
      <c r="FK13" s="554"/>
      <c r="FM13" s="504"/>
      <c r="FN13" s="557"/>
      <c r="FO13" s="504"/>
      <c r="FP13" s="565"/>
      <c r="FQ13" s="559"/>
      <c r="FR13" s="559"/>
      <c r="FS13" s="554"/>
      <c r="FT13" s="530"/>
      <c r="FU13" s="504"/>
      <c r="FV13" s="560"/>
      <c r="FW13" s="530"/>
      <c r="FX13" s="530"/>
      <c r="FY13" s="561"/>
      <c r="FZ13" s="562"/>
      <c r="GA13" s="567"/>
      <c r="GB13" s="564"/>
      <c r="GC13" s="564"/>
      <c r="GD13" s="564"/>
      <c r="GE13" s="564"/>
      <c r="GF13" s="564"/>
      <c r="GG13" s="564"/>
      <c r="GH13" s="554"/>
      <c r="GJ13" s="556"/>
      <c r="GK13" s="557"/>
      <c r="GL13" s="554"/>
      <c r="GN13" s="504"/>
      <c r="GO13" s="557"/>
      <c r="GP13" s="504"/>
      <c r="GQ13" s="565"/>
      <c r="GR13" s="559"/>
      <c r="GS13" s="559"/>
      <c r="GT13" s="554"/>
      <c r="GU13" s="530"/>
      <c r="GV13" s="504"/>
      <c r="GW13" s="560"/>
      <c r="GX13" s="530"/>
      <c r="GY13" s="530"/>
      <c r="GZ13" s="561"/>
      <c r="HA13" s="562"/>
      <c r="HB13" s="567"/>
      <c r="HC13" s="564"/>
      <c r="HD13" s="564"/>
      <c r="HE13" s="564"/>
      <c r="HF13" s="564"/>
      <c r="HG13" s="564"/>
      <c r="HH13" s="564"/>
      <c r="HI13" s="554"/>
      <c r="HK13" s="556"/>
      <c r="HL13" s="557"/>
      <c r="HM13" s="554"/>
      <c r="HO13" s="504"/>
      <c r="HP13" s="557"/>
      <c r="HQ13" s="504"/>
      <c r="HR13" s="565"/>
      <c r="HS13" s="559"/>
      <c r="HT13" s="559"/>
      <c r="HU13" s="554"/>
      <c r="HV13" s="530"/>
      <c r="HW13" s="504"/>
      <c r="HX13" s="560"/>
      <c r="HY13" s="530"/>
      <c r="HZ13" s="530"/>
      <c r="IA13" s="561"/>
      <c r="IB13" s="562"/>
      <c r="IC13" s="567"/>
      <c r="ID13" s="564"/>
      <c r="IE13" s="564"/>
      <c r="IF13" s="564"/>
      <c r="IG13" s="564"/>
      <c r="IH13" s="564"/>
      <c r="II13" s="564"/>
      <c r="IJ13" s="554"/>
      <c r="IL13" s="556"/>
      <c r="IM13" s="557"/>
      <c r="IN13" s="554"/>
      <c r="IP13" s="504"/>
      <c r="IQ13" s="557"/>
      <c r="IR13" s="504"/>
      <c r="IS13" s="565"/>
      <c r="IT13" s="559"/>
      <c r="IU13" s="559"/>
      <c r="IV13" s="554"/>
    </row>
    <row r="14" spans="1:256" s="550" customFormat="1" ht="12">
      <c r="A14" s="478" t="s">
        <v>943</v>
      </c>
      <c r="B14" s="479" t="s">
        <v>944</v>
      </c>
      <c r="C14" s="480">
        <v>8672078107</v>
      </c>
      <c r="D14" s="481">
        <v>830409548</v>
      </c>
      <c r="E14" s="478" t="s">
        <v>943</v>
      </c>
      <c r="F14" s="479" t="s">
        <v>944</v>
      </c>
      <c r="G14" s="482" t="s">
        <v>945</v>
      </c>
      <c r="H14" s="481">
        <v>830409548</v>
      </c>
      <c r="I14" s="482" t="s">
        <v>990</v>
      </c>
      <c r="J14" s="483" t="s">
        <v>991</v>
      </c>
      <c r="K14" s="478" t="s">
        <v>992</v>
      </c>
      <c r="L14" s="478">
        <v>315</v>
      </c>
      <c r="M14" s="478" t="s">
        <v>956</v>
      </c>
      <c r="N14" s="22">
        <v>8</v>
      </c>
      <c r="O14" s="482">
        <v>11000</v>
      </c>
      <c r="P14" s="45">
        <v>7300</v>
      </c>
      <c r="Q14" s="22">
        <v>1981</v>
      </c>
      <c r="R14" s="22">
        <v>16000</v>
      </c>
      <c r="S14" s="485" t="s">
        <v>957</v>
      </c>
      <c r="T14" s="486">
        <v>14000</v>
      </c>
      <c r="U14" s="491" t="s">
        <v>958</v>
      </c>
      <c r="V14" s="488">
        <v>44197</v>
      </c>
      <c r="W14" s="488">
        <v>44561</v>
      </c>
      <c r="X14" s="488">
        <v>44197</v>
      </c>
      <c r="Y14" s="488">
        <v>44561</v>
      </c>
      <c r="Z14" s="488">
        <v>44197</v>
      </c>
      <c r="AA14" s="488">
        <v>44561</v>
      </c>
      <c r="AB14" s="554"/>
      <c r="AD14" s="556"/>
      <c r="AE14" s="557"/>
      <c r="AF14" s="554"/>
      <c r="AH14" s="504"/>
      <c r="AI14" s="557"/>
      <c r="AJ14" s="504"/>
      <c r="AK14" s="558"/>
      <c r="AL14" s="554"/>
      <c r="AM14" s="554"/>
      <c r="AN14" s="554"/>
      <c r="AO14" s="530"/>
      <c r="AP14" s="504"/>
      <c r="AQ14" s="560"/>
      <c r="AR14" s="530"/>
      <c r="AS14" s="530"/>
      <c r="AT14" s="561"/>
      <c r="AU14" s="562"/>
      <c r="AV14" s="567"/>
      <c r="AW14" s="564"/>
      <c r="AX14" s="564"/>
      <c r="AY14" s="564"/>
      <c r="AZ14" s="564"/>
      <c r="BA14" s="564"/>
      <c r="BB14" s="564"/>
      <c r="BC14" s="554"/>
      <c r="BE14" s="556"/>
      <c r="BF14" s="557"/>
      <c r="BG14" s="554"/>
      <c r="BI14" s="504"/>
      <c r="BJ14" s="557"/>
      <c r="BK14" s="504"/>
      <c r="BL14" s="558"/>
      <c r="BM14" s="554"/>
      <c r="BN14" s="554"/>
      <c r="BO14" s="554"/>
      <c r="BP14" s="530"/>
      <c r="BQ14" s="504"/>
      <c r="BR14" s="560"/>
      <c r="BS14" s="530"/>
      <c r="BT14" s="530"/>
      <c r="BU14" s="561"/>
      <c r="BV14" s="562"/>
      <c r="BW14" s="567"/>
      <c r="BX14" s="564"/>
      <c r="BY14" s="564"/>
      <c r="BZ14" s="564"/>
      <c r="CA14" s="564"/>
      <c r="CB14" s="564"/>
      <c r="CC14" s="564"/>
      <c r="CD14" s="554"/>
      <c r="CF14" s="556"/>
      <c r="CG14" s="557"/>
      <c r="CH14" s="554"/>
      <c r="CJ14" s="504"/>
      <c r="CK14" s="557"/>
      <c r="CL14" s="504"/>
      <c r="CM14" s="558"/>
      <c r="CN14" s="554"/>
      <c r="CO14" s="554"/>
      <c r="CP14" s="554"/>
      <c r="CQ14" s="530"/>
      <c r="CR14" s="504"/>
      <c r="CS14" s="560"/>
      <c r="CT14" s="530"/>
      <c r="CU14" s="530"/>
      <c r="CV14" s="561"/>
      <c r="CW14" s="562"/>
      <c r="CX14" s="567"/>
      <c r="CY14" s="564"/>
      <c r="CZ14" s="564"/>
      <c r="DA14" s="564"/>
      <c r="DB14" s="564"/>
      <c r="DC14" s="564"/>
      <c r="DD14" s="564"/>
      <c r="DE14" s="554"/>
      <c r="DG14" s="556"/>
      <c r="DH14" s="557"/>
      <c r="DI14" s="554"/>
      <c r="DK14" s="504"/>
      <c r="DL14" s="557"/>
      <c r="DM14" s="504"/>
      <c r="DN14" s="558"/>
      <c r="DO14" s="554"/>
      <c r="DP14" s="554"/>
      <c r="DQ14" s="554"/>
      <c r="DR14" s="530"/>
      <c r="DS14" s="504"/>
      <c r="DT14" s="560"/>
      <c r="DU14" s="530"/>
      <c r="DV14" s="530"/>
      <c r="DW14" s="561"/>
      <c r="DX14" s="562"/>
      <c r="DY14" s="567"/>
      <c r="DZ14" s="564"/>
      <c r="EA14" s="564"/>
      <c r="EB14" s="564"/>
      <c r="EC14" s="564"/>
      <c r="ED14" s="564"/>
      <c r="EE14" s="564"/>
      <c r="EF14" s="554"/>
      <c r="EH14" s="556"/>
      <c r="EI14" s="557"/>
      <c r="EJ14" s="554"/>
      <c r="EL14" s="504"/>
      <c r="EM14" s="557"/>
      <c r="EN14" s="504"/>
      <c r="EO14" s="558"/>
      <c r="EP14" s="554"/>
      <c r="EQ14" s="554"/>
      <c r="ER14" s="554"/>
      <c r="ES14" s="530"/>
      <c r="ET14" s="504"/>
      <c r="EU14" s="560"/>
      <c r="EV14" s="530"/>
      <c r="EW14" s="530"/>
      <c r="EX14" s="561"/>
      <c r="EY14" s="562"/>
      <c r="EZ14" s="567"/>
      <c r="FA14" s="564"/>
      <c r="FB14" s="564"/>
      <c r="FC14" s="564"/>
      <c r="FD14" s="564"/>
      <c r="FE14" s="564"/>
      <c r="FF14" s="564"/>
      <c r="FG14" s="554"/>
      <c r="FI14" s="556"/>
      <c r="FJ14" s="557"/>
      <c r="FK14" s="554"/>
      <c r="FM14" s="504"/>
      <c r="FN14" s="557"/>
      <c r="FO14" s="504"/>
      <c r="FP14" s="558"/>
      <c r="FQ14" s="554"/>
      <c r="FR14" s="554"/>
      <c r="FS14" s="554"/>
      <c r="FT14" s="530"/>
      <c r="FU14" s="504"/>
      <c r="FV14" s="560"/>
      <c r="FW14" s="530"/>
      <c r="FX14" s="530"/>
      <c r="FY14" s="561"/>
      <c r="FZ14" s="562"/>
      <c r="GA14" s="567"/>
      <c r="GB14" s="564"/>
      <c r="GC14" s="564"/>
      <c r="GD14" s="564"/>
      <c r="GE14" s="564"/>
      <c r="GF14" s="564"/>
      <c r="GG14" s="564"/>
      <c r="GH14" s="554"/>
      <c r="GJ14" s="556"/>
      <c r="GK14" s="557"/>
      <c r="GL14" s="554"/>
      <c r="GN14" s="504"/>
      <c r="GO14" s="557"/>
      <c r="GP14" s="504"/>
      <c r="GQ14" s="558"/>
      <c r="GR14" s="554"/>
      <c r="GS14" s="554"/>
      <c r="GT14" s="554"/>
      <c r="GU14" s="530"/>
      <c r="GV14" s="504"/>
      <c r="GW14" s="560"/>
      <c r="GX14" s="530"/>
      <c r="GY14" s="530"/>
      <c r="GZ14" s="561"/>
      <c r="HA14" s="562"/>
      <c r="HB14" s="567"/>
      <c r="HC14" s="564"/>
      <c r="HD14" s="564"/>
      <c r="HE14" s="564"/>
      <c r="HF14" s="564"/>
      <c r="HG14" s="564"/>
      <c r="HH14" s="564"/>
      <c r="HI14" s="554"/>
      <c r="HK14" s="556"/>
      <c r="HL14" s="557"/>
      <c r="HM14" s="554"/>
      <c r="HO14" s="504"/>
      <c r="HP14" s="557"/>
      <c r="HQ14" s="504"/>
      <c r="HR14" s="558"/>
      <c r="HS14" s="554"/>
      <c r="HT14" s="554"/>
      <c r="HU14" s="554"/>
      <c r="HV14" s="530"/>
      <c r="HW14" s="504"/>
      <c r="HX14" s="560"/>
      <c r="HY14" s="530"/>
      <c r="HZ14" s="530"/>
      <c r="IA14" s="561"/>
      <c r="IB14" s="562"/>
      <c r="IC14" s="567"/>
      <c r="ID14" s="564"/>
      <c r="IE14" s="564"/>
      <c r="IF14" s="564"/>
      <c r="IG14" s="564"/>
      <c r="IH14" s="564"/>
      <c r="II14" s="564"/>
      <c r="IJ14" s="554"/>
      <c r="IL14" s="556"/>
      <c r="IM14" s="557"/>
      <c r="IN14" s="554"/>
      <c r="IP14" s="504"/>
      <c r="IQ14" s="557"/>
      <c r="IR14" s="504"/>
      <c r="IS14" s="558"/>
      <c r="IT14" s="554"/>
      <c r="IU14" s="554"/>
      <c r="IV14" s="554"/>
    </row>
    <row r="15" spans="1:256" s="550" customFormat="1" ht="24.75">
      <c r="A15" s="478" t="s">
        <v>943</v>
      </c>
      <c r="B15" s="479" t="s">
        <v>944</v>
      </c>
      <c r="C15" s="480">
        <v>8672078107</v>
      </c>
      <c r="D15" s="481">
        <v>830409548</v>
      </c>
      <c r="E15" s="478" t="s">
        <v>943</v>
      </c>
      <c r="F15" s="479" t="s">
        <v>944</v>
      </c>
      <c r="G15" s="482" t="s">
        <v>945</v>
      </c>
      <c r="H15" s="481">
        <v>830409548</v>
      </c>
      <c r="I15" s="482" t="s">
        <v>993</v>
      </c>
      <c r="J15" s="483" t="s">
        <v>994</v>
      </c>
      <c r="K15" s="478" t="s">
        <v>995</v>
      </c>
      <c r="L15" s="478" t="s">
        <v>996</v>
      </c>
      <c r="M15" s="484" t="s">
        <v>976</v>
      </c>
      <c r="N15" s="22">
        <v>6</v>
      </c>
      <c r="O15" s="482">
        <v>2402</v>
      </c>
      <c r="P15" s="45">
        <v>1000</v>
      </c>
      <c r="Q15" s="22">
        <v>2002</v>
      </c>
      <c r="R15" s="22">
        <v>3500</v>
      </c>
      <c r="S15" s="485" t="s">
        <v>997</v>
      </c>
      <c r="T15" s="486">
        <v>11000</v>
      </c>
      <c r="U15" s="491" t="s">
        <v>958</v>
      </c>
      <c r="V15" s="488">
        <v>44197</v>
      </c>
      <c r="W15" s="488">
        <v>44561</v>
      </c>
      <c r="X15" s="488">
        <v>44197</v>
      </c>
      <c r="Y15" s="488">
        <v>44561</v>
      </c>
      <c r="Z15" s="488">
        <v>44197</v>
      </c>
      <c r="AA15" s="488">
        <v>44561</v>
      </c>
      <c r="AB15" s="554"/>
      <c r="AD15" s="556"/>
      <c r="AE15" s="557"/>
      <c r="AF15" s="554"/>
      <c r="AH15" s="504"/>
      <c r="AI15" s="557"/>
      <c r="AJ15" s="504"/>
      <c r="AK15" s="558"/>
      <c r="AL15" s="554"/>
      <c r="AM15" s="554"/>
      <c r="AN15" s="559"/>
      <c r="AO15" s="530"/>
      <c r="AP15" s="504"/>
      <c r="AQ15" s="560"/>
      <c r="AR15" s="530"/>
      <c r="AS15" s="530"/>
      <c r="AT15" s="561"/>
      <c r="AU15" s="562"/>
      <c r="AV15" s="567"/>
      <c r="AW15" s="564"/>
      <c r="AX15" s="564"/>
      <c r="AY15" s="564"/>
      <c r="AZ15" s="564"/>
      <c r="BA15" s="564"/>
      <c r="BB15" s="564"/>
      <c r="BC15" s="554"/>
      <c r="BE15" s="556"/>
      <c r="BF15" s="557"/>
      <c r="BG15" s="554"/>
      <c r="BI15" s="504"/>
      <c r="BJ15" s="557"/>
      <c r="BK15" s="504"/>
      <c r="BL15" s="558"/>
      <c r="BM15" s="554"/>
      <c r="BN15" s="554"/>
      <c r="BO15" s="559"/>
      <c r="BP15" s="530"/>
      <c r="BQ15" s="504"/>
      <c r="BR15" s="560"/>
      <c r="BS15" s="530"/>
      <c r="BT15" s="530"/>
      <c r="BU15" s="561"/>
      <c r="BV15" s="562"/>
      <c r="BW15" s="567"/>
      <c r="BX15" s="564"/>
      <c r="BY15" s="564"/>
      <c r="BZ15" s="564"/>
      <c r="CA15" s="564"/>
      <c r="CB15" s="564"/>
      <c r="CC15" s="564"/>
      <c r="CD15" s="554"/>
      <c r="CF15" s="556"/>
      <c r="CG15" s="557"/>
      <c r="CH15" s="554"/>
      <c r="CJ15" s="504"/>
      <c r="CK15" s="557"/>
      <c r="CL15" s="504"/>
      <c r="CM15" s="558"/>
      <c r="CN15" s="554"/>
      <c r="CO15" s="554"/>
      <c r="CP15" s="559"/>
      <c r="CQ15" s="530"/>
      <c r="CR15" s="504"/>
      <c r="CS15" s="560"/>
      <c r="CT15" s="530"/>
      <c r="CU15" s="530"/>
      <c r="CV15" s="561"/>
      <c r="CW15" s="562"/>
      <c r="CX15" s="567"/>
      <c r="CY15" s="564"/>
      <c r="CZ15" s="564"/>
      <c r="DA15" s="564"/>
      <c r="DB15" s="564"/>
      <c r="DC15" s="564"/>
      <c r="DD15" s="564"/>
      <c r="DE15" s="554"/>
      <c r="DG15" s="556"/>
      <c r="DH15" s="557"/>
      <c r="DI15" s="554"/>
      <c r="DK15" s="504"/>
      <c r="DL15" s="557"/>
      <c r="DM15" s="504"/>
      <c r="DN15" s="558"/>
      <c r="DO15" s="554"/>
      <c r="DP15" s="554"/>
      <c r="DQ15" s="559"/>
      <c r="DR15" s="530"/>
      <c r="DS15" s="504"/>
      <c r="DT15" s="560"/>
      <c r="DU15" s="530"/>
      <c r="DV15" s="530"/>
      <c r="DW15" s="561"/>
      <c r="DX15" s="562"/>
      <c r="DY15" s="567"/>
      <c r="DZ15" s="564"/>
      <c r="EA15" s="564"/>
      <c r="EB15" s="564"/>
      <c r="EC15" s="564"/>
      <c r="ED15" s="564"/>
      <c r="EE15" s="564"/>
      <c r="EF15" s="554"/>
      <c r="EH15" s="556"/>
      <c r="EI15" s="557"/>
      <c r="EJ15" s="554"/>
      <c r="EL15" s="504"/>
      <c r="EM15" s="557"/>
      <c r="EN15" s="504"/>
      <c r="EO15" s="558"/>
      <c r="EP15" s="554"/>
      <c r="EQ15" s="554"/>
      <c r="ER15" s="559"/>
      <c r="ES15" s="530"/>
      <c r="ET15" s="504"/>
      <c r="EU15" s="560"/>
      <c r="EV15" s="530"/>
      <c r="EW15" s="530"/>
      <c r="EX15" s="561"/>
      <c r="EY15" s="562"/>
      <c r="EZ15" s="567"/>
      <c r="FA15" s="564"/>
      <c r="FB15" s="564"/>
      <c r="FC15" s="564"/>
      <c r="FD15" s="564"/>
      <c r="FE15" s="564"/>
      <c r="FF15" s="564"/>
      <c r="FG15" s="554"/>
      <c r="FI15" s="556"/>
      <c r="FJ15" s="557"/>
      <c r="FK15" s="554"/>
      <c r="FM15" s="504"/>
      <c r="FN15" s="557"/>
      <c r="FO15" s="504"/>
      <c r="FP15" s="558"/>
      <c r="FQ15" s="554"/>
      <c r="FR15" s="554"/>
      <c r="FS15" s="559"/>
      <c r="FT15" s="530"/>
      <c r="FU15" s="504"/>
      <c r="FV15" s="560"/>
      <c r="FW15" s="530"/>
      <c r="FX15" s="530"/>
      <c r="FY15" s="561"/>
      <c r="FZ15" s="562"/>
      <c r="GA15" s="567"/>
      <c r="GB15" s="564"/>
      <c r="GC15" s="564"/>
      <c r="GD15" s="564"/>
      <c r="GE15" s="564"/>
      <c r="GF15" s="564"/>
      <c r="GG15" s="564"/>
      <c r="GH15" s="554"/>
      <c r="GJ15" s="556"/>
      <c r="GK15" s="557"/>
      <c r="GL15" s="554"/>
      <c r="GN15" s="504"/>
      <c r="GO15" s="557"/>
      <c r="GP15" s="504"/>
      <c r="GQ15" s="558"/>
      <c r="GR15" s="554"/>
      <c r="GS15" s="554"/>
      <c r="GT15" s="559"/>
      <c r="GU15" s="530"/>
      <c r="GV15" s="504"/>
      <c r="GW15" s="560"/>
      <c r="GX15" s="530"/>
      <c r="GY15" s="530"/>
      <c r="GZ15" s="561"/>
      <c r="HA15" s="562"/>
      <c r="HB15" s="567"/>
      <c r="HC15" s="564"/>
      <c r="HD15" s="564"/>
      <c r="HE15" s="564"/>
      <c r="HF15" s="564"/>
      <c r="HG15" s="564"/>
      <c r="HH15" s="564"/>
      <c r="HI15" s="554"/>
      <c r="HK15" s="556"/>
      <c r="HL15" s="557"/>
      <c r="HM15" s="554"/>
      <c r="HO15" s="504"/>
      <c r="HP15" s="557"/>
      <c r="HQ15" s="504"/>
      <c r="HR15" s="558"/>
      <c r="HS15" s="554"/>
      <c r="HT15" s="554"/>
      <c r="HU15" s="559"/>
      <c r="HV15" s="530"/>
      <c r="HW15" s="504"/>
      <c r="HX15" s="560"/>
      <c r="HY15" s="530"/>
      <c r="HZ15" s="530"/>
      <c r="IA15" s="561"/>
      <c r="IB15" s="562"/>
      <c r="IC15" s="567"/>
      <c r="ID15" s="564"/>
      <c r="IE15" s="564"/>
      <c r="IF15" s="564"/>
      <c r="IG15" s="564"/>
      <c r="IH15" s="564"/>
      <c r="II15" s="564"/>
      <c r="IJ15" s="554"/>
      <c r="IL15" s="556"/>
      <c r="IM15" s="557"/>
      <c r="IN15" s="554"/>
      <c r="IP15" s="504"/>
      <c r="IQ15" s="557"/>
      <c r="IR15" s="504"/>
      <c r="IS15" s="558"/>
      <c r="IT15" s="554"/>
      <c r="IU15" s="554"/>
      <c r="IV15" s="559"/>
    </row>
    <row r="16" spans="1:256" s="550" customFormat="1" ht="24.75">
      <c r="A16" s="478" t="s">
        <v>998</v>
      </c>
      <c r="B16" s="478" t="s">
        <v>392</v>
      </c>
      <c r="C16" s="141">
        <v>8671963095</v>
      </c>
      <c r="D16" s="481">
        <v>180181619</v>
      </c>
      <c r="E16" s="482" t="s">
        <v>943</v>
      </c>
      <c r="F16" s="482" t="s">
        <v>944</v>
      </c>
      <c r="G16" s="482" t="s">
        <v>945</v>
      </c>
      <c r="H16" s="481">
        <v>830409548</v>
      </c>
      <c r="I16" s="482" t="s">
        <v>999</v>
      </c>
      <c r="J16" s="489" t="s">
        <v>1000</v>
      </c>
      <c r="K16" s="478" t="s">
        <v>1001</v>
      </c>
      <c r="L16" s="478" t="s">
        <v>1001</v>
      </c>
      <c r="M16" s="484" t="s">
        <v>976</v>
      </c>
      <c r="N16" s="22">
        <v>6</v>
      </c>
      <c r="O16" s="482">
        <v>6871</v>
      </c>
      <c r="P16" s="45">
        <v>3500</v>
      </c>
      <c r="Q16" s="22">
        <v>2011</v>
      </c>
      <c r="R16" s="22">
        <v>15000</v>
      </c>
      <c r="S16" s="485" t="s">
        <v>1002</v>
      </c>
      <c r="T16" s="486">
        <v>420000</v>
      </c>
      <c r="U16" s="491" t="s">
        <v>958</v>
      </c>
      <c r="V16" s="488">
        <v>44197</v>
      </c>
      <c r="W16" s="488">
        <v>44561</v>
      </c>
      <c r="X16" s="488">
        <v>44197</v>
      </c>
      <c r="Y16" s="488">
        <v>44561</v>
      </c>
      <c r="Z16" s="488">
        <v>44197</v>
      </c>
      <c r="AA16" s="488">
        <v>44561</v>
      </c>
      <c r="AB16" s="554"/>
      <c r="AC16" s="554"/>
      <c r="AD16" s="568"/>
      <c r="AE16" s="557"/>
      <c r="AF16" s="504"/>
      <c r="AG16" s="504"/>
      <c r="AH16" s="504"/>
      <c r="AI16" s="557"/>
      <c r="AJ16" s="504"/>
      <c r="AK16" s="565"/>
      <c r="AL16" s="554"/>
      <c r="AM16" s="554"/>
      <c r="AN16" s="559"/>
      <c r="AO16" s="530"/>
      <c r="AP16" s="504"/>
      <c r="AQ16" s="560"/>
      <c r="AR16" s="530"/>
      <c r="AS16" s="530"/>
      <c r="AT16" s="561"/>
      <c r="AU16" s="562"/>
      <c r="AV16" s="567"/>
      <c r="AW16" s="564"/>
      <c r="AX16" s="564"/>
      <c r="AY16" s="564"/>
      <c r="AZ16" s="564"/>
      <c r="BA16" s="564"/>
      <c r="BB16" s="564"/>
      <c r="BC16" s="554"/>
      <c r="BD16" s="554"/>
      <c r="BE16" s="568"/>
      <c r="BF16" s="557"/>
      <c r="BG16" s="504"/>
      <c r="BH16" s="504"/>
      <c r="BI16" s="504"/>
      <c r="BJ16" s="557"/>
      <c r="BK16" s="504"/>
      <c r="BL16" s="565"/>
      <c r="BM16" s="554"/>
      <c r="BN16" s="554"/>
      <c r="BO16" s="559"/>
      <c r="BP16" s="530"/>
      <c r="BQ16" s="504"/>
      <c r="BR16" s="560"/>
      <c r="BS16" s="530"/>
      <c r="BT16" s="530"/>
      <c r="BU16" s="561"/>
      <c r="BV16" s="562"/>
      <c r="BW16" s="567"/>
      <c r="BX16" s="564"/>
      <c r="BY16" s="564"/>
      <c r="BZ16" s="564"/>
      <c r="CA16" s="564"/>
      <c r="CB16" s="564"/>
      <c r="CC16" s="564"/>
      <c r="CD16" s="554"/>
      <c r="CE16" s="554"/>
      <c r="CF16" s="568"/>
      <c r="CG16" s="557"/>
      <c r="CH16" s="504"/>
      <c r="CI16" s="504"/>
      <c r="CJ16" s="504"/>
      <c r="CK16" s="557"/>
      <c r="CL16" s="504"/>
      <c r="CM16" s="565"/>
      <c r="CN16" s="554"/>
      <c r="CO16" s="554"/>
      <c r="CP16" s="559"/>
      <c r="CQ16" s="530"/>
      <c r="CR16" s="504"/>
      <c r="CS16" s="560"/>
      <c r="CT16" s="530"/>
      <c r="CU16" s="530"/>
      <c r="CV16" s="561"/>
      <c r="CW16" s="562"/>
      <c r="CX16" s="567"/>
      <c r="CY16" s="564"/>
      <c r="CZ16" s="564"/>
      <c r="DA16" s="564"/>
      <c r="DB16" s="564"/>
      <c r="DC16" s="564"/>
      <c r="DD16" s="564"/>
      <c r="DE16" s="554"/>
      <c r="DF16" s="554"/>
      <c r="DG16" s="568"/>
      <c r="DH16" s="557"/>
      <c r="DI16" s="504"/>
      <c r="DJ16" s="504"/>
      <c r="DK16" s="504"/>
      <c r="DL16" s="557"/>
      <c r="DM16" s="504"/>
      <c r="DN16" s="565"/>
      <c r="DO16" s="554"/>
      <c r="DP16" s="554"/>
      <c r="DQ16" s="559"/>
      <c r="DR16" s="530"/>
      <c r="DS16" s="504"/>
      <c r="DT16" s="560"/>
      <c r="DU16" s="530"/>
      <c r="DV16" s="530"/>
      <c r="DW16" s="561"/>
      <c r="DX16" s="562"/>
      <c r="DY16" s="567"/>
      <c r="DZ16" s="564"/>
      <c r="EA16" s="564"/>
      <c r="EB16" s="564"/>
      <c r="EC16" s="564"/>
      <c r="ED16" s="564"/>
      <c r="EE16" s="564"/>
      <c r="EF16" s="554"/>
      <c r="EG16" s="554"/>
      <c r="EH16" s="568"/>
      <c r="EI16" s="557"/>
      <c r="EJ16" s="504"/>
      <c r="EK16" s="504"/>
      <c r="EL16" s="504"/>
      <c r="EM16" s="557"/>
      <c r="EN16" s="504"/>
      <c r="EO16" s="565"/>
      <c r="EP16" s="554"/>
      <c r="EQ16" s="554"/>
      <c r="ER16" s="559"/>
      <c r="ES16" s="530"/>
      <c r="ET16" s="504"/>
      <c r="EU16" s="560"/>
      <c r="EV16" s="530"/>
      <c r="EW16" s="530"/>
      <c r="EX16" s="561"/>
      <c r="EY16" s="562"/>
      <c r="EZ16" s="567"/>
      <c r="FA16" s="564"/>
      <c r="FB16" s="564"/>
      <c r="FC16" s="564"/>
      <c r="FD16" s="564"/>
      <c r="FE16" s="564"/>
      <c r="FF16" s="564"/>
      <c r="FG16" s="554"/>
      <c r="FH16" s="554"/>
      <c r="FI16" s="568"/>
      <c r="FJ16" s="557"/>
      <c r="FK16" s="504"/>
      <c r="FL16" s="504"/>
      <c r="FM16" s="504"/>
      <c r="FN16" s="557"/>
      <c r="FO16" s="504"/>
      <c r="FP16" s="565"/>
      <c r="FQ16" s="554"/>
      <c r="FR16" s="554"/>
      <c r="FS16" s="559"/>
      <c r="FT16" s="530"/>
      <c r="FU16" s="504"/>
      <c r="FV16" s="560"/>
      <c r="FW16" s="530"/>
      <c r="FX16" s="530"/>
      <c r="FY16" s="561"/>
      <c r="FZ16" s="562"/>
      <c r="GA16" s="567"/>
      <c r="GB16" s="564"/>
      <c r="GC16" s="564"/>
      <c r="GD16" s="564"/>
      <c r="GE16" s="564"/>
      <c r="GF16" s="564"/>
      <c r="GG16" s="564"/>
      <c r="GH16" s="554"/>
      <c r="GI16" s="554"/>
      <c r="GJ16" s="568"/>
      <c r="GK16" s="557"/>
      <c r="GL16" s="504"/>
      <c r="GM16" s="504"/>
      <c r="GN16" s="504"/>
      <c r="GO16" s="557"/>
      <c r="GP16" s="504"/>
      <c r="GQ16" s="565"/>
      <c r="GR16" s="554"/>
      <c r="GS16" s="554"/>
      <c r="GT16" s="559"/>
      <c r="GU16" s="530"/>
      <c r="GV16" s="504"/>
      <c r="GW16" s="560"/>
      <c r="GX16" s="530"/>
      <c r="GY16" s="530"/>
      <c r="GZ16" s="561"/>
      <c r="HA16" s="562"/>
      <c r="HB16" s="567"/>
      <c r="HC16" s="564"/>
      <c r="HD16" s="564"/>
      <c r="HE16" s="564"/>
      <c r="HF16" s="564"/>
      <c r="HG16" s="564"/>
      <c r="HH16" s="564"/>
      <c r="HI16" s="554"/>
      <c r="HJ16" s="554"/>
      <c r="HK16" s="568"/>
      <c r="HL16" s="557"/>
      <c r="HM16" s="504"/>
      <c r="HN16" s="504"/>
      <c r="HO16" s="504"/>
      <c r="HP16" s="557"/>
      <c r="HQ16" s="504"/>
      <c r="HR16" s="565"/>
      <c r="HS16" s="554"/>
      <c r="HT16" s="554"/>
      <c r="HU16" s="559"/>
      <c r="HV16" s="530"/>
      <c r="HW16" s="504"/>
      <c r="HX16" s="560"/>
      <c r="HY16" s="530"/>
      <c r="HZ16" s="530"/>
      <c r="IA16" s="561"/>
      <c r="IB16" s="562"/>
      <c r="IC16" s="567"/>
      <c r="ID16" s="564"/>
      <c r="IE16" s="564"/>
      <c r="IF16" s="564"/>
      <c r="IG16" s="564"/>
      <c r="IH16" s="564"/>
      <c r="II16" s="564"/>
      <c r="IJ16" s="554"/>
      <c r="IK16" s="554"/>
      <c r="IL16" s="568"/>
      <c r="IM16" s="557"/>
      <c r="IN16" s="504"/>
      <c r="IO16" s="504"/>
      <c r="IP16" s="504"/>
      <c r="IQ16" s="557"/>
      <c r="IR16" s="504"/>
      <c r="IS16" s="565"/>
      <c r="IT16" s="554"/>
      <c r="IU16" s="554"/>
      <c r="IV16" s="559"/>
    </row>
    <row r="17" spans="1:256" s="550" customFormat="1" ht="12">
      <c r="A17" s="478" t="s">
        <v>943</v>
      </c>
      <c r="B17" s="479" t="s">
        <v>944</v>
      </c>
      <c r="C17" s="480">
        <v>8672078107</v>
      </c>
      <c r="D17" s="481">
        <v>830409548</v>
      </c>
      <c r="E17" s="478" t="s">
        <v>943</v>
      </c>
      <c r="F17" s="479" t="s">
        <v>944</v>
      </c>
      <c r="G17" s="482" t="s">
        <v>945</v>
      </c>
      <c r="H17" s="481">
        <v>830409548</v>
      </c>
      <c r="I17" s="482" t="s">
        <v>1003</v>
      </c>
      <c r="J17" s="489" t="s">
        <v>1004</v>
      </c>
      <c r="K17" s="478" t="s">
        <v>1005</v>
      </c>
      <c r="L17" s="478" t="s">
        <v>1006</v>
      </c>
      <c r="M17" s="478" t="s">
        <v>956</v>
      </c>
      <c r="N17" s="22">
        <v>6</v>
      </c>
      <c r="O17" s="482">
        <v>6842</v>
      </c>
      <c r="P17" s="45">
        <v>3000</v>
      </c>
      <c r="Q17" s="22">
        <v>1993</v>
      </c>
      <c r="R17" s="22">
        <v>10700</v>
      </c>
      <c r="S17" s="485" t="s">
        <v>1007</v>
      </c>
      <c r="T17" s="486">
        <v>9500</v>
      </c>
      <c r="U17" s="491" t="s">
        <v>958</v>
      </c>
      <c r="V17" s="488">
        <v>44197</v>
      </c>
      <c r="W17" s="488">
        <v>44561</v>
      </c>
      <c r="X17" s="488">
        <v>44197</v>
      </c>
      <c r="Y17" s="488">
        <v>44561</v>
      </c>
      <c r="Z17" s="488">
        <v>44197</v>
      </c>
      <c r="AA17" s="488">
        <v>44561</v>
      </c>
      <c r="AB17" s="554"/>
      <c r="AD17" s="556"/>
      <c r="AE17" s="557"/>
      <c r="AF17" s="554"/>
      <c r="AH17" s="504"/>
      <c r="AI17" s="557"/>
      <c r="AJ17" s="504"/>
      <c r="AK17" s="565"/>
      <c r="AL17" s="554"/>
      <c r="AM17" s="554"/>
      <c r="AN17" s="554"/>
      <c r="AO17" s="530"/>
      <c r="AP17" s="504"/>
      <c r="AQ17" s="560"/>
      <c r="AR17" s="530"/>
      <c r="AS17" s="530"/>
      <c r="AT17" s="561"/>
      <c r="AU17" s="562"/>
      <c r="AV17" s="567"/>
      <c r="AW17" s="564"/>
      <c r="AX17" s="564"/>
      <c r="AY17" s="564"/>
      <c r="AZ17" s="564"/>
      <c r="BA17" s="564"/>
      <c r="BB17" s="564"/>
      <c r="BC17" s="554"/>
      <c r="BE17" s="556"/>
      <c r="BF17" s="557"/>
      <c r="BG17" s="554"/>
      <c r="BI17" s="504"/>
      <c r="BJ17" s="557"/>
      <c r="BK17" s="504"/>
      <c r="BL17" s="565"/>
      <c r="BM17" s="554"/>
      <c r="BN17" s="554"/>
      <c r="BO17" s="554"/>
      <c r="BP17" s="530"/>
      <c r="BQ17" s="504"/>
      <c r="BR17" s="560"/>
      <c r="BS17" s="530"/>
      <c r="BT17" s="530"/>
      <c r="BU17" s="561"/>
      <c r="BV17" s="562"/>
      <c r="BW17" s="567"/>
      <c r="BX17" s="564"/>
      <c r="BY17" s="564"/>
      <c r="BZ17" s="564"/>
      <c r="CA17" s="564"/>
      <c r="CB17" s="564"/>
      <c r="CC17" s="564"/>
      <c r="CD17" s="554"/>
      <c r="CF17" s="556"/>
      <c r="CG17" s="557"/>
      <c r="CH17" s="554"/>
      <c r="CJ17" s="504"/>
      <c r="CK17" s="557"/>
      <c r="CL17" s="504"/>
      <c r="CM17" s="565"/>
      <c r="CN17" s="554"/>
      <c r="CO17" s="554"/>
      <c r="CP17" s="554"/>
      <c r="CQ17" s="530"/>
      <c r="CR17" s="504"/>
      <c r="CS17" s="560"/>
      <c r="CT17" s="530"/>
      <c r="CU17" s="530"/>
      <c r="CV17" s="561"/>
      <c r="CW17" s="562"/>
      <c r="CX17" s="567"/>
      <c r="CY17" s="564"/>
      <c r="CZ17" s="564"/>
      <c r="DA17" s="564"/>
      <c r="DB17" s="564"/>
      <c r="DC17" s="564"/>
      <c r="DD17" s="564"/>
      <c r="DE17" s="554"/>
      <c r="DG17" s="556"/>
      <c r="DH17" s="557"/>
      <c r="DI17" s="554"/>
      <c r="DK17" s="504"/>
      <c r="DL17" s="557"/>
      <c r="DM17" s="504"/>
      <c r="DN17" s="565"/>
      <c r="DO17" s="554"/>
      <c r="DP17" s="554"/>
      <c r="DQ17" s="554"/>
      <c r="DR17" s="530"/>
      <c r="DS17" s="504"/>
      <c r="DT17" s="560"/>
      <c r="DU17" s="530"/>
      <c r="DV17" s="530"/>
      <c r="DW17" s="561"/>
      <c r="DX17" s="562"/>
      <c r="DY17" s="567"/>
      <c r="DZ17" s="564"/>
      <c r="EA17" s="564"/>
      <c r="EB17" s="564"/>
      <c r="EC17" s="564"/>
      <c r="ED17" s="564"/>
      <c r="EE17" s="564"/>
      <c r="EF17" s="554"/>
      <c r="EH17" s="556"/>
      <c r="EI17" s="557"/>
      <c r="EJ17" s="554"/>
      <c r="EL17" s="504"/>
      <c r="EM17" s="557"/>
      <c r="EN17" s="504"/>
      <c r="EO17" s="565"/>
      <c r="EP17" s="554"/>
      <c r="EQ17" s="554"/>
      <c r="ER17" s="554"/>
      <c r="ES17" s="530"/>
      <c r="ET17" s="504"/>
      <c r="EU17" s="560"/>
      <c r="EV17" s="530"/>
      <c r="EW17" s="530"/>
      <c r="EX17" s="561"/>
      <c r="EY17" s="562"/>
      <c r="EZ17" s="567"/>
      <c r="FA17" s="564"/>
      <c r="FB17" s="564"/>
      <c r="FC17" s="564"/>
      <c r="FD17" s="564"/>
      <c r="FE17" s="564"/>
      <c r="FF17" s="564"/>
      <c r="FG17" s="554"/>
      <c r="FI17" s="556"/>
      <c r="FJ17" s="557"/>
      <c r="FK17" s="554"/>
      <c r="FM17" s="504"/>
      <c r="FN17" s="557"/>
      <c r="FO17" s="504"/>
      <c r="FP17" s="565"/>
      <c r="FQ17" s="554"/>
      <c r="FR17" s="554"/>
      <c r="FS17" s="554"/>
      <c r="FT17" s="530"/>
      <c r="FU17" s="504"/>
      <c r="FV17" s="560"/>
      <c r="FW17" s="530"/>
      <c r="FX17" s="530"/>
      <c r="FY17" s="561"/>
      <c r="FZ17" s="562"/>
      <c r="GA17" s="567"/>
      <c r="GB17" s="564"/>
      <c r="GC17" s="564"/>
      <c r="GD17" s="564"/>
      <c r="GE17" s="564"/>
      <c r="GF17" s="564"/>
      <c r="GG17" s="564"/>
      <c r="GH17" s="554"/>
      <c r="GJ17" s="556"/>
      <c r="GK17" s="557"/>
      <c r="GL17" s="554"/>
      <c r="GN17" s="504"/>
      <c r="GO17" s="557"/>
      <c r="GP17" s="504"/>
      <c r="GQ17" s="565"/>
      <c r="GR17" s="554"/>
      <c r="GS17" s="554"/>
      <c r="GT17" s="554"/>
      <c r="GU17" s="530"/>
      <c r="GV17" s="504"/>
      <c r="GW17" s="560"/>
      <c r="GX17" s="530"/>
      <c r="GY17" s="530"/>
      <c r="GZ17" s="561"/>
      <c r="HA17" s="562"/>
      <c r="HB17" s="567"/>
      <c r="HC17" s="564"/>
      <c r="HD17" s="564"/>
      <c r="HE17" s="564"/>
      <c r="HF17" s="564"/>
      <c r="HG17" s="564"/>
      <c r="HH17" s="564"/>
      <c r="HI17" s="554"/>
      <c r="HK17" s="556"/>
      <c r="HL17" s="557"/>
      <c r="HM17" s="554"/>
      <c r="HO17" s="504"/>
      <c r="HP17" s="557"/>
      <c r="HQ17" s="504"/>
      <c r="HR17" s="565"/>
      <c r="HS17" s="554"/>
      <c r="HT17" s="554"/>
      <c r="HU17" s="554"/>
      <c r="HV17" s="530"/>
      <c r="HW17" s="504"/>
      <c r="HX17" s="560"/>
      <c r="HY17" s="530"/>
      <c r="HZ17" s="530"/>
      <c r="IA17" s="561"/>
      <c r="IB17" s="562"/>
      <c r="IC17" s="567"/>
      <c r="ID17" s="564"/>
      <c r="IE17" s="564"/>
      <c r="IF17" s="564"/>
      <c r="IG17" s="564"/>
      <c r="IH17" s="564"/>
      <c r="II17" s="564"/>
      <c r="IJ17" s="554"/>
      <c r="IL17" s="556"/>
      <c r="IM17" s="557"/>
      <c r="IN17" s="554"/>
      <c r="IP17" s="504"/>
      <c r="IQ17" s="557"/>
      <c r="IR17" s="504"/>
      <c r="IS17" s="565"/>
      <c r="IT17" s="554"/>
      <c r="IU17" s="554"/>
      <c r="IV17" s="554"/>
    </row>
    <row r="18" spans="1:256" s="550" customFormat="1" ht="24.75">
      <c r="A18" s="478" t="s">
        <v>943</v>
      </c>
      <c r="B18" s="479" t="s">
        <v>944</v>
      </c>
      <c r="C18" s="480">
        <v>8672078107</v>
      </c>
      <c r="D18" s="481">
        <v>830409548</v>
      </c>
      <c r="E18" s="478" t="s">
        <v>943</v>
      </c>
      <c r="F18" s="479" t="s">
        <v>944</v>
      </c>
      <c r="G18" s="482" t="s">
        <v>945</v>
      </c>
      <c r="H18" s="481">
        <v>830409548</v>
      </c>
      <c r="I18" s="482" t="s">
        <v>1008</v>
      </c>
      <c r="J18" s="483" t="s">
        <v>1009</v>
      </c>
      <c r="K18" s="484" t="s">
        <v>1010</v>
      </c>
      <c r="L18" s="484" t="s">
        <v>1011</v>
      </c>
      <c r="M18" s="478" t="s">
        <v>950</v>
      </c>
      <c r="N18" s="22">
        <v>7</v>
      </c>
      <c r="O18" s="482">
        <v>2902</v>
      </c>
      <c r="P18" s="45"/>
      <c r="Q18" s="22">
        <v>2007</v>
      </c>
      <c r="R18" s="22">
        <v>2900</v>
      </c>
      <c r="S18" s="485" t="s">
        <v>1012</v>
      </c>
      <c r="T18" s="486">
        <v>7200</v>
      </c>
      <c r="U18" s="491" t="s">
        <v>952</v>
      </c>
      <c r="V18" s="488">
        <v>44197</v>
      </c>
      <c r="W18" s="488">
        <v>44561</v>
      </c>
      <c r="X18" s="488">
        <v>44197</v>
      </c>
      <c r="Y18" s="488">
        <v>44561</v>
      </c>
      <c r="Z18" s="488">
        <v>44197</v>
      </c>
      <c r="AA18" s="488">
        <v>44561</v>
      </c>
      <c r="AB18" s="554"/>
      <c r="AD18" s="556"/>
      <c r="AE18" s="557"/>
      <c r="AF18" s="554"/>
      <c r="AH18" s="504"/>
      <c r="AI18" s="557"/>
      <c r="AJ18" s="504"/>
      <c r="AK18" s="558"/>
      <c r="AL18" s="559"/>
      <c r="AM18" s="559"/>
      <c r="AN18" s="554"/>
      <c r="AO18" s="530"/>
      <c r="AP18" s="504"/>
      <c r="AQ18" s="560"/>
      <c r="AR18" s="530"/>
      <c r="AS18" s="530"/>
      <c r="AT18" s="561"/>
      <c r="AU18" s="562"/>
      <c r="AV18" s="567"/>
      <c r="AW18" s="564"/>
      <c r="AX18" s="564"/>
      <c r="AY18" s="564"/>
      <c r="AZ18" s="564"/>
      <c r="BA18" s="564"/>
      <c r="BB18" s="564"/>
      <c r="BC18" s="554"/>
      <c r="BE18" s="556"/>
      <c r="BF18" s="557"/>
      <c r="BG18" s="554"/>
      <c r="BI18" s="504"/>
      <c r="BJ18" s="557"/>
      <c r="BK18" s="504"/>
      <c r="BL18" s="558"/>
      <c r="BM18" s="559"/>
      <c r="BN18" s="559"/>
      <c r="BO18" s="554"/>
      <c r="BP18" s="530"/>
      <c r="BQ18" s="504"/>
      <c r="BR18" s="560"/>
      <c r="BS18" s="530"/>
      <c r="BT18" s="530"/>
      <c r="BU18" s="561"/>
      <c r="BV18" s="562"/>
      <c r="BW18" s="567"/>
      <c r="BX18" s="564"/>
      <c r="BY18" s="564"/>
      <c r="BZ18" s="564"/>
      <c r="CA18" s="564"/>
      <c r="CB18" s="564"/>
      <c r="CC18" s="564"/>
      <c r="CD18" s="554"/>
      <c r="CF18" s="556"/>
      <c r="CG18" s="557"/>
      <c r="CH18" s="554"/>
      <c r="CJ18" s="504"/>
      <c r="CK18" s="557"/>
      <c r="CL18" s="504"/>
      <c r="CM18" s="558"/>
      <c r="CN18" s="559"/>
      <c r="CO18" s="559"/>
      <c r="CP18" s="554"/>
      <c r="CQ18" s="530"/>
      <c r="CR18" s="504"/>
      <c r="CS18" s="560"/>
      <c r="CT18" s="530"/>
      <c r="CU18" s="530"/>
      <c r="CV18" s="561"/>
      <c r="CW18" s="562"/>
      <c r="CX18" s="567"/>
      <c r="CY18" s="564"/>
      <c r="CZ18" s="564"/>
      <c r="DA18" s="564"/>
      <c r="DB18" s="564"/>
      <c r="DC18" s="564"/>
      <c r="DD18" s="564"/>
      <c r="DE18" s="554"/>
      <c r="DG18" s="556"/>
      <c r="DH18" s="557"/>
      <c r="DI18" s="554"/>
      <c r="DK18" s="504"/>
      <c r="DL18" s="557"/>
      <c r="DM18" s="504"/>
      <c r="DN18" s="558"/>
      <c r="DO18" s="559"/>
      <c r="DP18" s="559"/>
      <c r="DQ18" s="554"/>
      <c r="DR18" s="530"/>
      <c r="DS18" s="504"/>
      <c r="DT18" s="560"/>
      <c r="DU18" s="530"/>
      <c r="DV18" s="530"/>
      <c r="DW18" s="561"/>
      <c r="DX18" s="562"/>
      <c r="DY18" s="567"/>
      <c r="DZ18" s="564"/>
      <c r="EA18" s="564"/>
      <c r="EB18" s="564"/>
      <c r="EC18" s="564"/>
      <c r="ED18" s="564"/>
      <c r="EE18" s="564"/>
      <c r="EF18" s="554"/>
      <c r="EH18" s="556"/>
      <c r="EI18" s="557"/>
      <c r="EJ18" s="554"/>
      <c r="EL18" s="504"/>
      <c r="EM18" s="557"/>
      <c r="EN18" s="504"/>
      <c r="EO18" s="558"/>
      <c r="EP18" s="559"/>
      <c r="EQ18" s="559"/>
      <c r="ER18" s="554"/>
      <c r="ES18" s="530"/>
      <c r="ET18" s="504"/>
      <c r="EU18" s="560"/>
      <c r="EV18" s="530"/>
      <c r="EW18" s="530"/>
      <c r="EX18" s="561"/>
      <c r="EY18" s="562"/>
      <c r="EZ18" s="567"/>
      <c r="FA18" s="564"/>
      <c r="FB18" s="564"/>
      <c r="FC18" s="564"/>
      <c r="FD18" s="564"/>
      <c r="FE18" s="564"/>
      <c r="FF18" s="564"/>
      <c r="FG18" s="554"/>
      <c r="FI18" s="556"/>
      <c r="FJ18" s="557"/>
      <c r="FK18" s="554"/>
      <c r="FM18" s="504"/>
      <c r="FN18" s="557"/>
      <c r="FO18" s="504"/>
      <c r="FP18" s="558"/>
      <c r="FQ18" s="559"/>
      <c r="FR18" s="559"/>
      <c r="FS18" s="554"/>
      <c r="FT18" s="530"/>
      <c r="FU18" s="504"/>
      <c r="FV18" s="560"/>
      <c r="FW18" s="530"/>
      <c r="FX18" s="530"/>
      <c r="FY18" s="561"/>
      <c r="FZ18" s="562"/>
      <c r="GA18" s="567"/>
      <c r="GB18" s="564"/>
      <c r="GC18" s="564"/>
      <c r="GD18" s="564"/>
      <c r="GE18" s="564"/>
      <c r="GF18" s="564"/>
      <c r="GG18" s="564"/>
      <c r="GH18" s="554"/>
      <c r="GJ18" s="556"/>
      <c r="GK18" s="557"/>
      <c r="GL18" s="554"/>
      <c r="GN18" s="504"/>
      <c r="GO18" s="557"/>
      <c r="GP18" s="504"/>
      <c r="GQ18" s="558"/>
      <c r="GR18" s="559"/>
      <c r="GS18" s="559"/>
      <c r="GT18" s="554"/>
      <c r="GU18" s="530"/>
      <c r="GV18" s="504"/>
      <c r="GW18" s="560"/>
      <c r="GX18" s="530"/>
      <c r="GY18" s="530"/>
      <c r="GZ18" s="561"/>
      <c r="HA18" s="562"/>
      <c r="HB18" s="567"/>
      <c r="HC18" s="564"/>
      <c r="HD18" s="564"/>
      <c r="HE18" s="564"/>
      <c r="HF18" s="564"/>
      <c r="HG18" s="564"/>
      <c r="HH18" s="564"/>
      <c r="HI18" s="554"/>
      <c r="HK18" s="556"/>
      <c r="HL18" s="557"/>
      <c r="HM18" s="554"/>
      <c r="HO18" s="504"/>
      <c r="HP18" s="557"/>
      <c r="HQ18" s="504"/>
      <c r="HR18" s="558"/>
      <c r="HS18" s="559"/>
      <c r="HT18" s="559"/>
      <c r="HU18" s="554"/>
      <c r="HV18" s="530"/>
      <c r="HW18" s="504"/>
      <c r="HX18" s="560"/>
      <c r="HY18" s="530"/>
      <c r="HZ18" s="530"/>
      <c r="IA18" s="561"/>
      <c r="IB18" s="562"/>
      <c r="IC18" s="567"/>
      <c r="ID18" s="564"/>
      <c r="IE18" s="564"/>
      <c r="IF18" s="564"/>
      <c r="IG18" s="564"/>
      <c r="IH18" s="564"/>
      <c r="II18" s="564"/>
      <c r="IJ18" s="554"/>
      <c r="IL18" s="556"/>
      <c r="IM18" s="557"/>
      <c r="IN18" s="554"/>
      <c r="IP18" s="504"/>
      <c r="IQ18" s="557"/>
      <c r="IR18" s="504"/>
      <c r="IS18" s="558"/>
      <c r="IT18" s="559"/>
      <c r="IU18" s="559"/>
      <c r="IV18" s="554"/>
    </row>
    <row r="19" spans="1:256" s="550" customFormat="1" ht="24.75">
      <c r="A19" s="478" t="s">
        <v>1013</v>
      </c>
      <c r="B19" s="479" t="s">
        <v>415</v>
      </c>
      <c r="C19" s="480">
        <v>8672078107</v>
      </c>
      <c r="D19" s="481">
        <v>830409548</v>
      </c>
      <c r="E19" s="478" t="s">
        <v>943</v>
      </c>
      <c r="F19" s="479" t="s">
        <v>944</v>
      </c>
      <c r="G19" s="482" t="s">
        <v>945</v>
      </c>
      <c r="H19" s="481">
        <v>830409548</v>
      </c>
      <c r="I19" s="482" t="s">
        <v>1014</v>
      </c>
      <c r="J19" s="489" t="s">
        <v>1015</v>
      </c>
      <c r="K19" s="484" t="s">
        <v>1016</v>
      </c>
      <c r="L19" s="484" t="s">
        <v>1017</v>
      </c>
      <c r="M19" s="478" t="s">
        <v>976</v>
      </c>
      <c r="N19" s="22">
        <v>6</v>
      </c>
      <c r="O19" s="482">
        <v>2198</v>
      </c>
      <c r="P19" s="45"/>
      <c r="Q19" s="22">
        <v>2013</v>
      </c>
      <c r="R19" s="22">
        <v>2900</v>
      </c>
      <c r="S19" s="485" t="s">
        <v>1018</v>
      </c>
      <c r="T19" s="492">
        <v>85000</v>
      </c>
      <c r="U19" s="491" t="s">
        <v>958</v>
      </c>
      <c r="V19" s="488">
        <v>44197</v>
      </c>
      <c r="W19" s="488">
        <v>44561</v>
      </c>
      <c r="X19" s="488">
        <v>44197</v>
      </c>
      <c r="Y19" s="488">
        <v>44561</v>
      </c>
      <c r="Z19" s="488">
        <v>44197</v>
      </c>
      <c r="AA19" s="488">
        <v>44561</v>
      </c>
      <c r="AB19" s="554"/>
      <c r="AD19" s="556"/>
      <c r="AE19" s="557"/>
      <c r="AF19" s="554"/>
      <c r="AH19" s="504"/>
      <c r="AI19" s="557"/>
      <c r="AJ19" s="504"/>
      <c r="AK19" s="565"/>
      <c r="AL19" s="559"/>
      <c r="AM19" s="559"/>
      <c r="AN19" s="554"/>
      <c r="AO19" s="530"/>
      <c r="AP19" s="504"/>
      <c r="AQ19" s="560"/>
      <c r="AR19" s="530"/>
      <c r="AS19" s="530"/>
      <c r="AT19" s="561"/>
      <c r="AU19" s="569"/>
      <c r="AV19" s="567"/>
      <c r="AW19" s="564"/>
      <c r="AX19" s="564"/>
      <c r="AY19" s="564"/>
      <c r="AZ19" s="564"/>
      <c r="BA19" s="564"/>
      <c r="BB19" s="564"/>
      <c r="BC19" s="554"/>
      <c r="BE19" s="556"/>
      <c r="BF19" s="557"/>
      <c r="BG19" s="554"/>
      <c r="BI19" s="504"/>
      <c r="BJ19" s="557"/>
      <c r="BK19" s="504"/>
      <c r="BL19" s="565"/>
      <c r="BM19" s="559"/>
      <c r="BN19" s="559"/>
      <c r="BO19" s="554"/>
      <c r="BP19" s="530"/>
      <c r="BQ19" s="504"/>
      <c r="BR19" s="560"/>
      <c r="BS19" s="530"/>
      <c r="BT19" s="530"/>
      <c r="BU19" s="561"/>
      <c r="BV19" s="569"/>
      <c r="BW19" s="567"/>
      <c r="BX19" s="564"/>
      <c r="BY19" s="564"/>
      <c r="BZ19" s="564"/>
      <c r="CA19" s="564"/>
      <c r="CB19" s="564"/>
      <c r="CC19" s="564"/>
      <c r="CD19" s="554"/>
      <c r="CF19" s="556"/>
      <c r="CG19" s="557"/>
      <c r="CH19" s="554"/>
      <c r="CJ19" s="504"/>
      <c r="CK19" s="557"/>
      <c r="CL19" s="504"/>
      <c r="CM19" s="565"/>
      <c r="CN19" s="559"/>
      <c r="CO19" s="559"/>
      <c r="CP19" s="554"/>
      <c r="CQ19" s="530"/>
      <c r="CR19" s="504"/>
      <c r="CS19" s="560"/>
      <c r="CT19" s="530"/>
      <c r="CU19" s="530"/>
      <c r="CV19" s="561"/>
      <c r="CW19" s="569"/>
      <c r="CX19" s="567"/>
      <c r="CY19" s="564"/>
      <c r="CZ19" s="564"/>
      <c r="DA19" s="564"/>
      <c r="DB19" s="564"/>
      <c r="DC19" s="564"/>
      <c r="DD19" s="564"/>
      <c r="DE19" s="554"/>
      <c r="DG19" s="556"/>
      <c r="DH19" s="557"/>
      <c r="DI19" s="554"/>
      <c r="DK19" s="504"/>
      <c r="DL19" s="557"/>
      <c r="DM19" s="504"/>
      <c r="DN19" s="565"/>
      <c r="DO19" s="559"/>
      <c r="DP19" s="559"/>
      <c r="DQ19" s="554"/>
      <c r="DR19" s="530"/>
      <c r="DS19" s="504"/>
      <c r="DT19" s="560"/>
      <c r="DU19" s="530"/>
      <c r="DV19" s="530"/>
      <c r="DW19" s="561"/>
      <c r="DX19" s="569"/>
      <c r="DY19" s="567"/>
      <c r="DZ19" s="564"/>
      <c r="EA19" s="564"/>
      <c r="EB19" s="564"/>
      <c r="EC19" s="564"/>
      <c r="ED19" s="564"/>
      <c r="EE19" s="564"/>
      <c r="EF19" s="554"/>
      <c r="EH19" s="556"/>
      <c r="EI19" s="557"/>
      <c r="EJ19" s="554"/>
      <c r="EL19" s="504"/>
      <c r="EM19" s="557"/>
      <c r="EN19" s="504"/>
      <c r="EO19" s="565"/>
      <c r="EP19" s="559"/>
      <c r="EQ19" s="559"/>
      <c r="ER19" s="554"/>
      <c r="ES19" s="530"/>
      <c r="ET19" s="504"/>
      <c r="EU19" s="560"/>
      <c r="EV19" s="530"/>
      <c r="EW19" s="530"/>
      <c r="EX19" s="561"/>
      <c r="EY19" s="569"/>
      <c r="EZ19" s="567"/>
      <c r="FA19" s="564"/>
      <c r="FB19" s="564"/>
      <c r="FC19" s="564"/>
      <c r="FD19" s="564"/>
      <c r="FE19" s="564"/>
      <c r="FF19" s="564"/>
      <c r="FG19" s="554"/>
      <c r="FI19" s="556"/>
      <c r="FJ19" s="557"/>
      <c r="FK19" s="554"/>
      <c r="FM19" s="504"/>
      <c r="FN19" s="557"/>
      <c r="FO19" s="504"/>
      <c r="FP19" s="565"/>
      <c r="FQ19" s="559"/>
      <c r="FR19" s="559"/>
      <c r="FS19" s="554"/>
      <c r="FT19" s="530"/>
      <c r="FU19" s="504"/>
      <c r="FV19" s="560"/>
      <c r="FW19" s="530"/>
      <c r="FX19" s="530"/>
      <c r="FY19" s="561"/>
      <c r="FZ19" s="569"/>
      <c r="GA19" s="567"/>
      <c r="GB19" s="564"/>
      <c r="GC19" s="564"/>
      <c r="GD19" s="564"/>
      <c r="GE19" s="564"/>
      <c r="GF19" s="564"/>
      <c r="GG19" s="564"/>
      <c r="GH19" s="554"/>
      <c r="GJ19" s="556"/>
      <c r="GK19" s="557"/>
      <c r="GL19" s="554"/>
      <c r="GN19" s="504"/>
      <c r="GO19" s="557"/>
      <c r="GP19" s="504"/>
      <c r="GQ19" s="565"/>
      <c r="GR19" s="559"/>
      <c r="GS19" s="559"/>
      <c r="GT19" s="554"/>
      <c r="GU19" s="530"/>
      <c r="GV19" s="504"/>
      <c r="GW19" s="560"/>
      <c r="GX19" s="530"/>
      <c r="GY19" s="530"/>
      <c r="GZ19" s="561"/>
      <c r="HA19" s="569"/>
      <c r="HB19" s="567"/>
      <c r="HC19" s="564"/>
      <c r="HD19" s="564"/>
      <c r="HE19" s="564"/>
      <c r="HF19" s="564"/>
      <c r="HG19" s="564"/>
      <c r="HH19" s="564"/>
      <c r="HI19" s="554"/>
      <c r="HK19" s="556"/>
      <c r="HL19" s="557"/>
      <c r="HM19" s="554"/>
      <c r="HO19" s="504"/>
      <c r="HP19" s="557"/>
      <c r="HQ19" s="504"/>
      <c r="HR19" s="565"/>
      <c r="HS19" s="559"/>
      <c r="HT19" s="559"/>
      <c r="HU19" s="554"/>
      <c r="HV19" s="530"/>
      <c r="HW19" s="504"/>
      <c r="HX19" s="560"/>
      <c r="HY19" s="530"/>
      <c r="HZ19" s="530"/>
      <c r="IA19" s="561"/>
      <c r="IB19" s="569"/>
      <c r="IC19" s="567"/>
      <c r="ID19" s="564"/>
      <c r="IE19" s="564"/>
      <c r="IF19" s="564"/>
      <c r="IG19" s="564"/>
      <c r="IH19" s="564"/>
      <c r="II19" s="564"/>
      <c r="IJ19" s="554"/>
      <c r="IL19" s="556"/>
      <c r="IM19" s="557"/>
      <c r="IN19" s="554"/>
      <c r="IP19" s="504"/>
      <c r="IQ19" s="557"/>
      <c r="IR19" s="504"/>
      <c r="IS19" s="565"/>
      <c r="IT19" s="559"/>
      <c r="IU19" s="559"/>
      <c r="IV19" s="554"/>
    </row>
    <row r="20" spans="1:256" s="550" customFormat="1" ht="12">
      <c r="A20" s="478" t="s">
        <v>943</v>
      </c>
      <c r="B20" s="479" t="s">
        <v>944</v>
      </c>
      <c r="C20" s="480">
        <v>8672078107</v>
      </c>
      <c r="D20" s="481">
        <v>830409548</v>
      </c>
      <c r="E20" s="478" t="s">
        <v>943</v>
      </c>
      <c r="F20" s="479" t="s">
        <v>944</v>
      </c>
      <c r="G20" s="482" t="s">
        <v>945</v>
      </c>
      <c r="H20" s="481">
        <v>830409548</v>
      </c>
      <c r="I20" s="482" t="s">
        <v>1019</v>
      </c>
      <c r="J20" s="489" t="s">
        <v>1020</v>
      </c>
      <c r="K20" s="478" t="s">
        <v>1021</v>
      </c>
      <c r="L20" s="478" t="s">
        <v>1022</v>
      </c>
      <c r="M20" s="478" t="s">
        <v>950</v>
      </c>
      <c r="N20" s="22">
        <v>7</v>
      </c>
      <c r="O20" s="482">
        <v>1910</v>
      </c>
      <c r="P20" s="45"/>
      <c r="Q20" s="22">
        <v>2008</v>
      </c>
      <c r="R20" s="22">
        <v>2015</v>
      </c>
      <c r="S20" s="485" t="s">
        <v>1023</v>
      </c>
      <c r="T20" s="492">
        <v>8800</v>
      </c>
      <c r="U20" s="491" t="s">
        <v>952</v>
      </c>
      <c r="V20" s="488">
        <v>44197</v>
      </c>
      <c r="W20" s="488">
        <v>44561</v>
      </c>
      <c r="X20" s="488">
        <v>44197</v>
      </c>
      <c r="Y20" s="488">
        <v>44561</v>
      </c>
      <c r="Z20" s="488">
        <v>44197</v>
      </c>
      <c r="AA20" s="488">
        <v>44561</v>
      </c>
      <c r="AB20" s="554"/>
      <c r="AD20" s="556"/>
      <c r="AE20" s="557"/>
      <c r="AF20" s="554"/>
      <c r="AH20" s="504"/>
      <c r="AI20" s="557"/>
      <c r="AJ20" s="504"/>
      <c r="AK20" s="565"/>
      <c r="AL20" s="554"/>
      <c r="AM20" s="554"/>
      <c r="AN20" s="554"/>
      <c r="AO20" s="530"/>
      <c r="AP20" s="504"/>
      <c r="AQ20" s="560"/>
      <c r="AR20" s="530"/>
      <c r="AS20" s="530"/>
      <c r="AT20" s="561"/>
      <c r="AU20" s="569"/>
      <c r="AV20" s="567"/>
      <c r="AW20" s="564"/>
      <c r="AX20" s="564"/>
      <c r="AY20" s="564"/>
      <c r="AZ20" s="564"/>
      <c r="BA20" s="564"/>
      <c r="BB20" s="564"/>
      <c r="BC20" s="554"/>
      <c r="BE20" s="556"/>
      <c r="BF20" s="557"/>
      <c r="BG20" s="554"/>
      <c r="BI20" s="504"/>
      <c r="BJ20" s="557"/>
      <c r="BK20" s="504"/>
      <c r="BL20" s="565"/>
      <c r="BM20" s="554"/>
      <c r="BN20" s="554"/>
      <c r="BO20" s="554"/>
      <c r="BP20" s="530"/>
      <c r="BQ20" s="504"/>
      <c r="BR20" s="560"/>
      <c r="BS20" s="530"/>
      <c r="BT20" s="530"/>
      <c r="BU20" s="561"/>
      <c r="BV20" s="569"/>
      <c r="BW20" s="567"/>
      <c r="BX20" s="564"/>
      <c r="BY20" s="564"/>
      <c r="BZ20" s="564"/>
      <c r="CA20" s="564"/>
      <c r="CB20" s="564"/>
      <c r="CC20" s="564"/>
      <c r="CD20" s="554"/>
      <c r="CF20" s="556"/>
      <c r="CG20" s="557"/>
      <c r="CH20" s="554"/>
      <c r="CJ20" s="504"/>
      <c r="CK20" s="557"/>
      <c r="CL20" s="504"/>
      <c r="CM20" s="565"/>
      <c r="CN20" s="554"/>
      <c r="CO20" s="554"/>
      <c r="CP20" s="554"/>
      <c r="CQ20" s="530"/>
      <c r="CR20" s="504"/>
      <c r="CS20" s="560"/>
      <c r="CT20" s="530"/>
      <c r="CU20" s="530"/>
      <c r="CV20" s="561"/>
      <c r="CW20" s="569"/>
      <c r="CX20" s="567"/>
      <c r="CY20" s="564"/>
      <c r="CZ20" s="564"/>
      <c r="DA20" s="564"/>
      <c r="DB20" s="564"/>
      <c r="DC20" s="564"/>
      <c r="DD20" s="564"/>
      <c r="DE20" s="554"/>
      <c r="DG20" s="556"/>
      <c r="DH20" s="557"/>
      <c r="DI20" s="554"/>
      <c r="DK20" s="504"/>
      <c r="DL20" s="557"/>
      <c r="DM20" s="504"/>
      <c r="DN20" s="565"/>
      <c r="DO20" s="554"/>
      <c r="DP20" s="554"/>
      <c r="DQ20" s="554"/>
      <c r="DR20" s="530"/>
      <c r="DS20" s="504"/>
      <c r="DT20" s="560"/>
      <c r="DU20" s="530"/>
      <c r="DV20" s="530"/>
      <c r="DW20" s="561"/>
      <c r="DX20" s="569"/>
      <c r="DY20" s="567"/>
      <c r="DZ20" s="564"/>
      <c r="EA20" s="564"/>
      <c r="EB20" s="564"/>
      <c r="EC20" s="564"/>
      <c r="ED20" s="564"/>
      <c r="EE20" s="564"/>
      <c r="EF20" s="554"/>
      <c r="EH20" s="556"/>
      <c r="EI20" s="557"/>
      <c r="EJ20" s="554"/>
      <c r="EL20" s="504"/>
      <c r="EM20" s="557"/>
      <c r="EN20" s="504"/>
      <c r="EO20" s="565"/>
      <c r="EP20" s="554"/>
      <c r="EQ20" s="554"/>
      <c r="ER20" s="554"/>
      <c r="ES20" s="530"/>
      <c r="ET20" s="504"/>
      <c r="EU20" s="560"/>
      <c r="EV20" s="530"/>
      <c r="EW20" s="530"/>
      <c r="EX20" s="561"/>
      <c r="EY20" s="569"/>
      <c r="EZ20" s="567"/>
      <c r="FA20" s="564"/>
      <c r="FB20" s="564"/>
      <c r="FC20" s="564"/>
      <c r="FD20" s="564"/>
      <c r="FE20" s="564"/>
      <c r="FF20" s="564"/>
      <c r="FG20" s="554"/>
      <c r="FI20" s="556"/>
      <c r="FJ20" s="557"/>
      <c r="FK20" s="554"/>
      <c r="FM20" s="504"/>
      <c r="FN20" s="557"/>
      <c r="FO20" s="504"/>
      <c r="FP20" s="565"/>
      <c r="FQ20" s="554"/>
      <c r="FR20" s="554"/>
      <c r="FS20" s="554"/>
      <c r="FT20" s="530"/>
      <c r="FU20" s="504"/>
      <c r="FV20" s="560"/>
      <c r="FW20" s="530"/>
      <c r="FX20" s="530"/>
      <c r="FY20" s="561"/>
      <c r="FZ20" s="569"/>
      <c r="GA20" s="567"/>
      <c r="GB20" s="564"/>
      <c r="GC20" s="564"/>
      <c r="GD20" s="564"/>
      <c r="GE20" s="564"/>
      <c r="GF20" s="564"/>
      <c r="GG20" s="564"/>
      <c r="GH20" s="554"/>
      <c r="GJ20" s="556"/>
      <c r="GK20" s="557"/>
      <c r="GL20" s="554"/>
      <c r="GN20" s="504"/>
      <c r="GO20" s="557"/>
      <c r="GP20" s="504"/>
      <c r="GQ20" s="565"/>
      <c r="GR20" s="554"/>
      <c r="GS20" s="554"/>
      <c r="GT20" s="554"/>
      <c r="GU20" s="530"/>
      <c r="GV20" s="504"/>
      <c r="GW20" s="560"/>
      <c r="GX20" s="530"/>
      <c r="GY20" s="530"/>
      <c r="GZ20" s="561"/>
      <c r="HA20" s="569"/>
      <c r="HB20" s="567"/>
      <c r="HC20" s="564"/>
      <c r="HD20" s="564"/>
      <c r="HE20" s="564"/>
      <c r="HF20" s="564"/>
      <c r="HG20" s="564"/>
      <c r="HH20" s="564"/>
      <c r="HI20" s="554"/>
      <c r="HK20" s="556"/>
      <c r="HL20" s="557"/>
      <c r="HM20" s="554"/>
      <c r="HO20" s="504"/>
      <c r="HP20" s="557"/>
      <c r="HQ20" s="504"/>
      <c r="HR20" s="565"/>
      <c r="HS20" s="554"/>
      <c r="HT20" s="554"/>
      <c r="HU20" s="554"/>
      <c r="HV20" s="530"/>
      <c r="HW20" s="504"/>
      <c r="HX20" s="560"/>
      <c r="HY20" s="530"/>
      <c r="HZ20" s="530"/>
      <c r="IA20" s="561"/>
      <c r="IB20" s="569"/>
      <c r="IC20" s="567"/>
      <c r="ID20" s="564"/>
      <c r="IE20" s="564"/>
      <c r="IF20" s="564"/>
      <c r="IG20" s="564"/>
      <c r="IH20" s="564"/>
      <c r="II20" s="564"/>
      <c r="IJ20" s="554"/>
      <c r="IL20" s="556"/>
      <c r="IM20" s="557"/>
      <c r="IN20" s="554"/>
      <c r="IP20" s="504"/>
      <c r="IQ20" s="557"/>
      <c r="IR20" s="504"/>
      <c r="IS20" s="565"/>
      <c r="IT20" s="554"/>
      <c r="IU20" s="554"/>
      <c r="IV20" s="554"/>
    </row>
    <row r="21" spans="1:256" s="550" customFormat="1" ht="12">
      <c r="A21" s="484" t="s">
        <v>1024</v>
      </c>
      <c r="B21" s="479" t="s">
        <v>1025</v>
      </c>
      <c r="C21" s="480">
        <v>8672078107</v>
      </c>
      <c r="D21" s="481">
        <v>830409548</v>
      </c>
      <c r="E21" s="478" t="s">
        <v>943</v>
      </c>
      <c r="F21" s="479" t="s">
        <v>944</v>
      </c>
      <c r="G21" s="482" t="s">
        <v>945</v>
      </c>
      <c r="H21" s="481">
        <v>830409548</v>
      </c>
      <c r="I21" s="482" t="s">
        <v>1026</v>
      </c>
      <c r="J21" s="489" t="s">
        <v>1027</v>
      </c>
      <c r="K21" s="478" t="s">
        <v>1028</v>
      </c>
      <c r="L21" s="478" t="s">
        <v>1029</v>
      </c>
      <c r="M21" s="478" t="s">
        <v>976</v>
      </c>
      <c r="N21" s="22">
        <v>6</v>
      </c>
      <c r="O21" s="482">
        <v>1995</v>
      </c>
      <c r="P21" s="45">
        <v>993</v>
      </c>
      <c r="Q21" s="22">
        <v>2014</v>
      </c>
      <c r="R21" s="22">
        <v>3005</v>
      </c>
      <c r="S21" s="485" t="s">
        <v>1030</v>
      </c>
      <c r="T21" s="486">
        <v>98000</v>
      </c>
      <c r="U21" s="491" t="s">
        <v>958</v>
      </c>
      <c r="V21" s="488">
        <v>44197</v>
      </c>
      <c r="W21" s="488">
        <v>44561</v>
      </c>
      <c r="X21" s="488">
        <v>44197</v>
      </c>
      <c r="Y21" s="488">
        <v>44561</v>
      </c>
      <c r="Z21" s="488">
        <v>44197</v>
      </c>
      <c r="AA21" s="488">
        <v>44561</v>
      </c>
      <c r="AB21" s="559"/>
      <c r="AD21" s="556"/>
      <c r="AE21" s="557"/>
      <c r="AF21" s="554"/>
      <c r="AH21" s="504"/>
      <c r="AI21" s="557"/>
      <c r="AJ21" s="504"/>
      <c r="AK21" s="565"/>
      <c r="AL21" s="554"/>
      <c r="AM21" s="554"/>
      <c r="AN21" s="554"/>
      <c r="AO21" s="530"/>
      <c r="AP21" s="504"/>
      <c r="AQ21" s="560"/>
      <c r="AR21" s="530"/>
      <c r="AS21" s="530"/>
      <c r="AT21" s="561"/>
      <c r="AU21" s="562"/>
      <c r="AV21" s="567"/>
      <c r="AW21" s="564"/>
      <c r="AX21" s="564"/>
      <c r="AY21" s="564"/>
      <c r="AZ21" s="564"/>
      <c r="BA21" s="564"/>
      <c r="BB21" s="564"/>
      <c r="BC21" s="559"/>
      <c r="BE21" s="556"/>
      <c r="BF21" s="557"/>
      <c r="BG21" s="554"/>
      <c r="BI21" s="504"/>
      <c r="BJ21" s="557"/>
      <c r="BK21" s="504"/>
      <c r="BL21" s="565"/>
      <c r="BM21" s="554"/>
      <c r="BN21" s="554"/>
      <c r="BO21" s="554"/>
      <c r="BP21" s="530"/>
      <c r="BQ21" s="504"/>
      <c r="BR21" s="560"/>
      <c r="BS21" s="530"/>
      <c r="BT21" s="530"/>
      <c r="BU21" s="561"/>
      <c r="BV21" s="562"/>
      <c r="BW21" s="567"/>
      <c r="BX21" s="564"/>
      <c r="BY21" s="564"/>
      <c r="BZ21" s="564"/>
      <c r="CA21" s="564"/>
      <c r="CB21" s="564"/>
      <c r="CC21" s="564"/>
      <c r="CD21" s="559"/>
      <c r="CF21" s="556"/>
      <c r="CG21" s="557"/>
      <c r="CH21" s="554"/>
      <c r="CJ21" s="504"/>
      <c r="CK21" s="557"/>
      <c r="CL21" s="504"/>
      <c r="CM21" s="565"/>
      <c r="CN21" s="554"/>
      <c r="CO21" s="554"/>
      <c r="CP21" s="554"/>
      <c r="CQ21" s="530"/>
      <c r="CR21" s="504"/>
      <c r="CS21" s="560"/>
      <c r="CT21" s="530"/>
      <c r="CU21" s="530"/>
      <c r="CV21" s="561"/>
      <c r="CW21" s="562"/>
      <c r="CX21" s="567"/>
      <c r="CY21" s="564"/>
      <c r="CZ21" s="564"/>
      <c r="DA21" s="564"/>
      <c r="DB21" s="564"/>
      <c r="DC21" s="564"/>
      <c r="DD21" s="564"/>
      <c r="DE21" s="559"/>
      <c r="DG21" s="556"/>
      <c r="DH21" s="557"/>
      <c r="DI21" s="554"/>
      <c r="DK21" s="504"/>
      <c r="DL21" s="557"/>
      <c r="DM21" s="504"/>
      <c r="DN21" s="565"/>
      <c r="DO21" s="554"/>
      <c r="DP21" s="554"/>
      <c r="DQ21" s="554"/>
      <c r="DR21" s="530"/>
      <c r="DS21" s="504"/>
      <c r="DT21" s="560"/>
      <c r="DU21" s="530"/>
      <c r="DV21" s="530"/>
      <c r="DW21" s="561"/>
      <c r="DX21" s="562"/>
      <c r="DY21" s="567"/>
      <c r="DZ21" s="564"/>
      <c r="EA21" s="564"/>
      <c r="EB21" s="564"/>
      <c r="EC21" s="564"/>
      <c r="ED21" s="564"/>
      <c r="EE21" s="564"/>
      <c r="EF21" s="559"/>
      <c r="EH21" s="556"/>
      <c r="EI21" s="557"/>
      <c r="EJ21" s="554"/>
      <c r="EL21" s="504"/>
      <c r="EM21" s="557"/>
      <c r="EN21" s="504"/>
      <c r="EO21" s="565"/>
      <c r="EP21" s="554"/>
      <c r="EQ21" s="554"/>
      <c r="ER21" s="554"/>
      <c r="ES21" s="530"/>
      <c r="ET21" s="504"/>
      <c r="EU21" s="560"/>
      <c r="EV21" s="530"/>
      <c r="EW21" s="530"/>
      <c r="EX21" s="561"/>
      <c r="EY21" s="562"/>
      <c r="EZ21" s="567"/>
      <c r="FA21" s="564"/>
      <c r="FB21" s="564"/>
      <c r="FC21" s="564"/>
      <c r="FD21" s="564"/>
      <c r="FE21" s="564"/>
      <c r="FF21" s="564"/>
      <c r="FG21" s="559"/>
      <c r="FI21" s="556"/>
      <c r="FJ21" s="557"/>
      <c r="FK21" s="554"/>
      <c r="FM21" s="504"/>
      <c r="FN21" s="557"/>
      <c r="FO21" s="504"/>
      <c r="FP21" s="565"/>
      <c r="FQ21" s="554"/>
      <c r="FR21" s="554"/>
      <c r="FS21" s="554"/>
      <c r="FT21" s="530"/>
      <c r="FU21" s="504"/>
      <c r="FV21" s="560"/>
      <c r="FW21" s="530"/>
      <c r="FX21" s="530"/>
      <c r="FY21" s="561"/>
      <c r="FZ21" s="562"/>
      <c r="GA21" s="567"/>
      <c r="GB21" s="564"/>
      <c r="GC21" s="564"/>
      <c r="GD21" s="564"/>
      <c r="GE21" s="564"/>
      <c r="GF21" s="564"/>
      <c r="GG21" s="564"/>
      <c r="GH21" s="559"/>
      <c r="GJ21" s="556"/>
      <c r="GK21" s="557"/>
      <c r="GL21" s="554"/>
      <c r="GN21" s="504"/>
      <c r="GO21" s="557"/>
      <c r="GP21" s="504"/>
      <c r="GQ21" s="565"/>
      <c r="GR21" s="554"/>
      <c r="GS21" s="554"/>
      <c r="GT21" s="554"/>
      <c r="GU21" s="530"/>
      <c r="GV21" s="504"/>
      <c r="GW21" s="560"/>
      <c r="GX21" s="530"/>
      <c r="GY21" s="530"/>
      <c r="GZ21" s="561"/>
      <c r="HA21" s="562"/>
      <c r="HB21" s="567"/>
      <c r="HC21" s="564"/>
      <c r="HD21" s="564"/>
      <c r="HE21" s="564"/>
      <c r="HF21" s="564"/>
      <c r="HG21" s="564"/>
      <c r="HH21" s="564"/>
      <c r="HI21" s="559"/>
      <c r="HK21" s="556"/>
      <c r="HL21" s="557"/>
      <c r="HM21" s="554"/>
      <c r="HO21" s="504"/>
      <c r="HP21" s="557"/>
      <c r="HQ21" s="504"/>
      <c r="HR21" s="565"/>
      <c r="HS21" s="554"/>
      <c r="HT21" s="554"/>
      <c r="HU21" s="554"/>
      <c r="HV21" s="530"/>
      <c r="HW21" s="504"/>
      <c r="HX21" s="560"/>
      <c r="HY21" s="530"/>
      <c r="HZ21" s="530"/>
      <c r="IA21" s="561"/>
      <c r="IB21" s="562"/>
      <c r="IC21" s="567"/>
      <c r="ID21" s="564"/>
      <c r="IE21" s="564"/>
      <c r="IF21" s="564"/>
      <c r="IG21" s="564"/>
      <c r="IH21" s="564"/>
      <c r="II21" s="564"/>
      <c r="IJ21" s="559"/>
      <c r="IL21" s="556"/>
      <c r="IM21" s="557"/>
      <c r="IN21" s="554"/>
      <c r="IP21" s="504"/>
      <c r="IQ21" s="557"/>
      <c r="IR21" s="504"/>
      <c r="IS21" s="565"/>
      <c r="IT21" s="554"/>
      <c r="IU21" s="554"/>
      <c r="IV21" s="554"/>
    </row>
    <row r="22" spans="1:256" s="550" customFormat="1" ht="12">
      <c r="A22" s="484" t="s">
        <v>1031</v>
      </c>
      <c r="B22" s="479" t="s">
        <v>1025</v>
      </c>
      <c r="C22" s="480">
        <v>8672078107</v>
      </c>
      <c r="D22" s="481">
        <v>830409548</v>
      </c>
      <c r="E22" s="478" t="s">
        <v>943</v>
      </c>
      <c r="F22" s="479" t="s">
        <v>944</v>
      </c>
      <c r="G22" s="482" t="s">
        <v>945</v>
      </c>
      <c r="H22" s="481">
        <v>830409548</v>
      </c>
      <c r="I22" s="482" t="s">
        <v>1032</v>
      </c>
      <c r="J22" s="489" t="s">
        <v>1033</v>
      </c>
      <c r="K22" s="478" t="s">
        <v>1034</v>
      </c>
      <c r="L22" s="478" t="s">
        <v>1035</v>
      </c>
      <c r="M22" s="484" t="s">
        <v>963</v>
      </c>
      <c r="N22" s="22">
        <v>0</v>
      </c>
      <c r="O22" s="482"/>
      <c r="P22" s="45">
        <v>620</v>
      </c>
      <c r="Q22" s="22">
        <v>2014</v>
      </c>
      <c r="R22" s="22">
        <v>750</v>
      </c>
      <c r="S22" s="485" t="s">
        <v>1030</v>
      </c>
      <c r="T22" s="486">
        <v>2500</v>
      </c>
      <c r="U22" s="491" t="s">
        <v>958</v>
      </c>
      <c r="V22" s="488">
        <v>44197</v>
      </c>
      <c r="W22" s="488">
        <v>44561</v>
      </c>
      <c r="X22" s="488">
        <v>44197</v>
      </c>
      <c r="Y22" s="488">
        <v>44561</v>
      </c>
      <c r="Z22" s="22"/>
      <c r="AA22" s="22"/>
      <c r="AB22" s="559"/>
      <c r="AD22" s="556"/>
      <c r="AE22" s="557"/>
      <c r="AF22" s="554"/>
      <c r="AH22" s="504"/>
      <c r="AI22" s="557"/>
      <c r="AJ22" s="504"/>
      <c r="AK22" s="565"/>
      <c r="AL22" s="554"/>
      <c r="AM22" s="554"/>
      <c r="AN22" s="559"/>
      <c r="AO22" s="530"/>
      <c r="AP22" s="504"/>
      <c r="AQ22" s="560"/>
      <c r="AR22" s="530"/>
      <c r="AS22" s="530"/>
      <c r="AT22" s="561"/>
      <c r="AU22" s="562"/>
      <c r="AV22" s="567"/>
      <c r="AW22" s="564"/>
      <c r="AX22" s="564"/>
      <c r="AY22" s="564"/>
      <c r="AZ22" s="564"/>
      <c r="BA22" s="530"/>
      <c r="BB22" s="530"/>
      <c r="BC22" s="559"/>
      <c r="BE22" s="556"/>
      <c r="BF22" s="557"/>
      <c r="BG22" s="554"/>
      <c r="BI22" s="504"/>
      <c r="BJ22" s="557"/>
      <c r="BK22" s="504"/>
      <c r="BL22" s="565"/>
      <c r="BM22" s="554"/>
      <c r="BN22" s="554"/>
      <c r="BO22" s="559"/>
      <c r="BP22" s="530"/>
      <c r="BQ22" s="504"/>
      <c r="BR22" s="560"/>
      <c r="BS22" s="530"/>
      <c r="BT22" s="530"/>
      <c r="BU22" s="561"/>
      <c r="BV22" s="562"/>
      <c r="BW22" s="567"/>
      <c r="BX22" s="564"/>
      <c r="BY22" s="564"/>
      <c r="BZ22" s="564"/>
      <c r="CA22" s="564"/>
      <c r="CB22" s="530"/>
      <c r="CC22" s="530"/>
      <c r="CD22" s="559"/>
      <c r="CF22" s="556"/>
      <c r="CG22" s="557"/>
      <c r="CH22" s="554"/>
      <c r="CJ22" s="504"/>
      <c r="CK22" s="557"/>
      <c r="CL22" s="504"/>
      <c r="CM22" s="565"/>
      <c r="CN22" s="554"/>
      <c r="CO22" s="554"/>
      <c r="CP22" s="559"/>
      <c r="CQ22" s="530"/>
      <c r="CR22" s="504"/>
      <c r="CS22" s="560"/>
      <c r="CT22" s="530"/>
      <c r="CU22" s="530"/>
      <c r="CV22" s="561"/>
      <c r="CW22" s="562"/>
      <c r="CX22" s="567"/>
      <c r="CY22" s="564"/>
      <c r="CZ22" s="564"/>
      <c r="DA22" s="564"/>
      <c r="DB22" s="564"/>
      <c r="DC22" s="530"/>
      <c r="DD22" s="530"/>
      <c r="DE22" s="559"/>
      <c r="DG22" s="556"/>
      <c r="DH22" s="557"/>
      <c r="DI22" s="554"/>
      <c r="DK22" s="504"/>
      <c r="DL22" s="557"/>
      <c r="DM22" s="504"/>
      <c r="DN22" s="565"/>
      <c r="DO22" s="554"/>
      <c r="DP22" s="554"/>
      <c r="DQ22" s="559"/>
      <c r="DR22" s="530"/>
      <c r="DS22" s="504"/>
      <c r="DT22" s="560"/>
      <c r="DU22" s="530"/>
      <c r="DV22" s="530"/>
      <c r="DW22" s="561"/>
      <c r="DX22" s="562"/>
      <c r="DY22" s="567"/>
      <c r="DZ22" s="564"/>
      <c r="EA22" s="564"/>
      <c r="EB22" s="564"/>
      <c r="EC22" s="564"/>
      <c r="ED22" s="530"/>
      <c r="EE22" s="530"/>
      <c r="EF22" s="559"/>
      <c r="EH22" s="556"/>
      <c r="EI22" s="557"/>
      <c r="EJ22" s="554"/>
      <c r="EL22" s="504"/>
      <c r="EM22" s="557"/>
      <c r="EN22" s="504"/>
      <c r="EO22" s="565"/>
      <c r="EP22" s="554"/>
      <c r="EQ22" s="554"/>
      <c r="ER22" s="559"/>
      <c r="ES22" s="530"/>
      <c r="ET22" s="504"/>
      <c r="EU22" s="560"/>
      <c r="EV22" s="530"/>
      <c r="EW22" s="530"/>
      <c r="EX22" s="561"/>
      <c r="EY22" s="562"/>
      <c r="EZ22" s="567"/>
      <c r="FA22" s="564"/>
      <c r="FB22" s="564"/>
      <c r="FC22" s="564"/>
      <c r="FD22" s="564"/>
      <c r="FE22" s="530"/>
      <c r="FF22" s="530"/>
      <c r="FG22" s="559"/>
      <c r="FI22" s="556"/>
      <c r="FJ22" s="557"/>
      <c r="FK22" s="554"/>
      <c r="FM22" s="504"/>
      <c r="FN22" s="557"/>
      <c r="FO22" s="504"/>
      <c r="FP22" s="565"/>
      <c r="FQ22" s="554"/>
      <c r="FR22" s="554"/>
      <c r="FS22" s="559"/>
      <c r="FT22" s="530"/>
      <c r="FU22" s="504"/>
      <c r="FV22" s="560"/>
      <c r="FW22" s="530"/>
      <c r="FX22" s="530"/>
      <c r="FY22" s="561"/>
      <c r="FZ22" s="562"/>
      <c r="GA22" s="567"/>
      <c r="GB22" s="564"/>
      <c r="GC22" s="564"/>
      <c r="GD22" s="564"/>
      <c r="GE22" s="564"/>
      <c r="GF22" s="530"/>
      <c r="GG22" s="530"/>
      <c r="GH22" s="559"/>
      <c r="GJ22" s="556"/>
      <c r="GK22" s="557"/>
      <c r="GL22" s="554"/>
      <c r="GN22" s="504"/>
      <c r="GO22" s="557"/>
      <c r="GP22" s="504"/>
      <c r="GQ22" s="565"/>
      <c r="GR22" s="554"/>
      <c r="GS22" s="554"/>
      <c r="GT22" s="559"/>
      <c r="GU22" s="530"/>
      <c r="GV22" s="504"/>
      <c r="GW22" s="560"/>
      <c r="GX22" s="530"/>
      <c r="GY22" s="530"/>
      <c r="GZ22" s="561"/>
      <c r="HA22" s="562"/>
      <c r="HB22" s="567"/>
      <c r="HC22" s="564"/>
      <c r="HD22" s="564"/>
      <c r="HE22" s="564"/>
      <c r="HF22" s="564"/>
      <c r="HG22" s="530"/>
      <c r="HH22" s="530"/>
      <c r="HI22" s="559"/>
      <c r="HK22" s="556"/>
      <c r="HL22" s="557"/>
      <c r="HM22" s="554"/>
      <c r="HO22" s="504"/>
      <c r="HP22" s="557"/>
      <c r="HQ22" s="504"/>
      <c r="HR22" s="565"/>
      <c r="HS22" s="554"/>
      <c r="HT22" s="554"/>
      <c r="HU22" s="559"/>
      <c r="HV22" s="530"/>
      <c r="HW22" s="504"/>
      <c r="HX22" s="560"/>
      <c r="HY22" s="530"/>
      <c r="HZ22" s="530"/>
      <c r="IA22" s="561"/>
      <c r="IB22" s="562"/>
      <c r="IC22" s="567"/>
      <c r="ID22" s="564"/>
      <c r="IE22" s="564"/>
      <c r="IF22" s="564"/>
      <c r="IG22" s="564"/>
      <c r="IH22" s="530"/>
      <c r="II22" s="530"/>
      <c r="IJ22" s="559"/>
      <c r="IL22" s="556"/>
      <c r="IM22" s="557"/>
      <c r="IN22" s="554"/>
      <c r="IP22" s="504"/>
      <c r="IQ22" s="557"/>
      <c r="IR22" s="504"/>
      <c r="IS22" s="565"/>
      <c r="IT22" s="554"/>
      <c r="IU22" s="554"/>
      <c r="IV22" s="559"/>
    </row>
    <row r="23" spans="1:256" s="550" customFormat="1" ht="24.75">
      <c r="A23" s="484" t="s">
        <v>1036</v>
      </c>
      <c r="B23" s="479" t="s">
        <v>1037</v>
      </c>
      <c r="C23" s="482">
        <v>8672188333</v>
      </c>
      <c r="D23" s="585">
        <v>180182174</v>
      </c>
      <c r="E23" s="478" t="s">
        <v>943</v>
      </c>
      <c r="F23" s="479" t="s">
        <v>944</v>
      </c>
      <c r="G23" s="482" t="s">
        <v>945</v>
      </c>
      <c r="H23" s="481">
        <v>830409548</v>
      </c>
      <c r="I23" s="482" t="s">
        <v>1038</v>
      </c>
      <c r="J23" s="489" t="s">
        <v>1039</v>
      </c>
      <c r="K23" s="484" t="s">
        <v>1028</v>
      </c>
      <c r="L23" s="484" t="s">
        <v>1029</v>
      </c>
      <c r="M23" s="484" t="s">
        <v>976</v>
      </c>
      <c r="N23" s="22">
        <v>6</v>
      </c>
      <c r="O23" s="482">
        <v>1598</v>
      </c>
      <c r="P23" s="45"/>
      <c r="Q23" s="22">
        <v>2015</v>
      </c>
      <c r="R23" s="22">
        <v>2990</v>
      </c>
      <c r="S23" s="485">
        <v>42262</v>
      </c>
      <c r="T23" s="486">
        <v>98000</v>
      </c>
      <c r="U23" s="491" t="s">
        <v>958</v>
      </c>
      <c r="V23" s="493">
        <v>44454</v>
      </c>
      <c r="W23" s="493">
        <f aca="true" t="shared" si="0" ref="W23:W32">V23+364</f>
        <v>44818</v>
      </c>
      <c r="X23" s="493">
        <v>44197</v>
      </c>
      <c r="Y23" s="493">
        <v>44196</v>
      </c>
      <c r="Z23" s="493">
        <v>44197</v>
      </c>
      <c r="AA23" s="493">
        <f>Z23+364</f>
        <v>44561</v>
      </c>
      <c r="AB23" s="559"/>
      <c r="AD23" s="504"/>
      <c r="AE23" s="582"/>
      <c r="AF23" s="554"/>
      <c r="AH23" s="504"/>
      <c r="AI23" s="557"/>
      <c r="AJ23" s="504"/>
      <c r="AK23" s="565"/>
      <c r="AL23" s="559"/>
      <c r="AM23" s="559"/>
      <c r="AN23" s="559"/>
      <c r="AO23" s="530"/>
      <c r="AP23" s="504"/>
      <c r="AQ23" s="560"/>
      <c r="AR23" s="530"/>
      <c r="AS23" s="530"/>
      <c r="AT23" s="561"/>
      <c r="AU23" s="562"/>
      <c r="AV23" s="567"/>
      <c r="AW23" s="570"/>
      <c r="AX23" s="570"/>
      <c r="AY23" s="570"/>
      <c r="AZ23" s="570"/>
      <c r="BA23" s="570"/>
      <c r="BB23" s="570"/>
      <c r="BC23" s="559"/>
      <c r="BE23" s="504"/>
      <c r="BF23" s="582"/>
      <c r="BG23" s="554"/>
      <c r="BI23" s="504"/>
      <c r="BJ23" s="557"/>
      <c r="BK23" s="504"/>
      <c r="BL23" s="565"/>
      <c r="BM23" s="559"/>
      <c r="BN23" s="559"/>
      <c r="BO23" s="559"/>
      <c r="BP23" s="530"/>
      <c r="BQ23" s="504"/>
      <c r="BR23" s="560"/>
      <c r="BS23" s="530"/>
      <c r="BT23" s="530"/>
      <c r="BU23" s="561"/>
      <c r="BV23" s="562"/>
      <c r="BW23" s="567"/>
      <c r="BX23" s="570"/>
      <c r="BY23" s="570"/>
      <c r="BZ23" s="570"/>
      <c r="CA23" s="570"/>
      <c r="CB23" s="570"/>
      <c r="CC23" s="570"/>
      <c r="CD23" s="559"/>
      <c r="CF23" s="504"/>
      <c r="CG23" s="582"/>
      <c r="CH23" s="554"/>
      <c r="CJ23" s="504"/>
      <c r="CK23" s="557"/>
      <c r="CL23" s="504"/>
      <c r="CM23" s="565"/>
      <c r="CN23" s="559"/>
      <c r="CO23" s="559"/>
      <c r="CP23" s="559"/>
      <c r="CQ23" s="530"/>
      <c r="CR23" s="504"/>
      <c r="CS23" s="560"/>
      <c r="CT23" s="530"/>
      <c r="CU23" s="530"/>
      <c r="CV23" s="561"/>
      <c r="CW23" s="562"/>
      <c r="CX23" s="567"/>
      <c r="CY23" s="570"/>
      <c r="CZ23" s="570"/>
      <c r="DA23" s="570"/>
      <c r="DB23" s="570"/>
      <c r="DC23" s="570"/>
      <c r="DD23" s="570"/>
      <c r="DE23" s="559"/>
      <c r="DG23" s="504"/>
      <c r="DH23" s="582"/>
      <c r="DI23" s="554"/>
      <c r="DK23" s="504"/>
      <c r="DL23" s="557"/>
      <c r="DM23" s="504"/>
      <c r="DN23" s="565"/>
      <c r="DO23" s="559"/>
      <c r="DP23" s="559"/>
      <c r="DQ23" s="559"/>
      <c r="DR23" s="530"/>
      <c r="DS23" s="504"/>
      <c r="DT23" s="560"/>
      <c r="DU23" s="530"/>
      <c r="DV23" s="530"/>
      <c r="DW23" s="561"/>
      <c r="DX23" s="562"/>
      <c r="DY23" s="567"/>
      <c r="DZ23" s="570"/>
      <c r="EA23" s="570"/>
      <c r="EB23" s="570"/>
      <c r="EC23" s="570"/>
      <c r="ED23" s="570"/>
      <c r="EE23" s="570"/>
      <c r="EF23" s="559"/>
      <c r="EH23" s="504"/>
      <c r="EI23" s="582"/>
      <c r="EJ23" s="554"/>
      <c r="EL23" s="504"/>
      <c r="EM23" s="557"/>
      <c r="EN23" s="504"/>
      <c r="EO23" s="565"/>
      <c r="EP23" s="559"/>
      <c r="EQ23" s="559"/>
      <c r="ER23" s="559"/>
      <c r="ES23" s="530"/>
      <c r="ET23" s="504"/>
      <c r="EU23" s="560"/>
      <c r="EV23" s="530"/>
      <c r="EW23" s="530"/>
      <c r="EX23" s="561"/>
      <c r="EY23" s="562"/>
      <c r="EZ23" s="567"/>
      <c r="FA23" s="570"/>
      <c r="FB23" s="570"/>
      <c r="FC23" s="570"/>
      <c r="FD23" s="570"/>
      <c r="FE23" s="570"/>
      <c r="FF23" s="570"/>
      <c r="FG23" s="559"/>
      <c r="FI23" s="504"/>
      <c r="FJ23" s="582"/>
      <c r="FK23" s="554"/>
      <c r="FM23" s="504"/>
      <c r="FN23" s="557"/>
      <c r="FO23" s="504"/>
      <c r="FP23" s="565"/>
      <c r="FQ23" s="559"/>
      <c r="FR23" s="559"/>
      <c r="FS23" s="559"/>
      <c r="FT23" s="530"/>
      <c r="FU23" s="504"/>
      <c r="FV23" s="560"/>
      <c r="FW23" s="530"/>
      <c r="FX23" s="530"/>
      <c r="FY23" s="561"/>
      <c r="FZ23" s="562"/>
      <c r="GA23" s="567"/>
      <c r="GB23" s="570"/>
      <c r="GC23" s="570"/>
      <c r="GD23" s="570"/>
      <c r="GE23" s="570"/>
      <c r="GF23" s="570"/>
      <c r="GG23" s="570"/>
      <c r="GH23" s="559"/>
      <c r="GJ23" s="504"/>
      <c r="GK23" s="582"/>
      <c r="GL23" s="554"/>
      <c r="GN23" s="504"/>
      <c r="GO23" s="557"/>
      <c r="GP23" s="504"/>
      <c r="GQ23" s="565"/>
      <c r="GR23" s="559"/>
      <c r="GS23" s="559"/>
      <c r="GT23" s="559"/>
      <c r="GU23" s="530"/>
      <c r="GV23" s="504"/>
      <c r="GW23" s="560"/>
      <c r="GX23" s="530"/>
      <c r="GY23" s="530"/>
      <c r="GZ23" s="561"/>
      <c r="HA23" s="562"/>
      <c r="HB23" s="567"/>
      <c r="HC23" s="570"/>
      <c r="HD23" s="570"/>
      <c r="HE23" s="570"/>
      <c r="HF23" s="570"/>
      <c r="HG23" s="570"/>
      <c r="HH23" s="570"/>
      <c r="HI23" s="559"/>
      <c r="HK23" s="504"/>
      <c r="HL23" s="582"/>
      <c r="HM23" s="554"/>
      <c r="HO23" s="504"/>
      <c r="HP23" s="557"/>
      <c r="HQ23" s="504"/>
      <c r="HR23" s="565"/>
      <c r="HS23" s="559"/>
      <c r="HT23" s="559"/>
      <c r="HU23" s="559"/>
      <c r="HV23" s="530"/>
      <c r="HW23" s="504"/>
      <c r="HX23" s="560"/>
      <c r="HY23" s="530"/>
      <c r="HZ23" s="530"/>
      <c r="IA23" s="561"/>
      <c r="IB23" s="562"/>
      <c r="IC23" s="567"/>
      <c r="ID23" s="570"/>
      <c r="IE23" s="570"/>
      <c r="IF23" s="570"/>
      <c r="IG23" s="570"/>
      <c r="IH23" s="570"/>
      <c r="II23" s="570"/>
      <c r="IJ23" s="559"/>
      <c r="IL23" s="504"/>
      <c r="IM23" s="582"/>
      <c r="IN23" s="554"/>
      <c r="IP23" s="504"/>
      <c r="IQ23" s="557"/>
      <c r="IR23" s="504"/>
      <c r="IS23" s="565"/>
      <c r="IT23" s="559"/>
      <c r="IU23" s="559"/>
      <c r="IV23" s="559"/>
    </row>
    <row r="24" spans="1:256" s="550" customFormat="1" ht="12">
      <c r="A24" s="484" t="s">
        <v>1036</v>
      </c>
      <c r="B24" s="479" t="s">
        <v>1037</v>
      </c>
      <c r="C24" s="482">
        <v>8672188333</v>
      </c>
      <c r="D24" s="585">
        <v>180182174</v>
      </c>
      <c r="E24" s="478" t="s">
        <v>943</v>
      </c>
      <c r="F24" s="479" t="s">
        <v>944</v>
      </c>
      <c r="G24" s="482" t="s">
        <v>945</v>
      </c>
      <c r="H24" s="481">
        <v>830409548</v>
      </c>
      <c r="I24" s="482" t="s">
        <v>1040</v>
      </c>
      <c r="J24" s="489" t="s">
        <v>1041</v>
      </c>
      <c r="K24" s="484" t="s">
        <v>1042</v>
      </c>
      <c r="L24" s="484" t="s">
        <v>1043</v>
      </c>
      <c r="M24" s="484" t="s">
        <v>963</v>
      </c>
      <c r="N24" s="22"/>
      <c r="O24" s="482"/>
      <c r="P24" s="45">
        <v>595</v>
      </c>
      <c r="Q24" s="22">
        <v>2015</v>
      </c>
      <c r="R24" s="22">
        <v>750</v>
      </c>
      <c r="S24" s="485">
        <v>42293</v>
      </c>
      <c r="T24" s="486">
        <v>2500</v>
      </c>
      <c r="U24" s="491" t="s">
        <v>958</v>
      </c>
      <c r="V24" s="493">
        <v>44485</v>
      </c>
      <c r="W24" s="493">
        <f t="shared" si="0"/>
        <v>44849</v>
      </c>
      <c r="X24" s="493">
        <v>44197</v>
      </c>
      <c r="Y24" s="493">
        <v>44196</v>
      </c>
      <c r="Z24" s="493">
        <v>44197</v>
      </c>
      <c r="AA24" s="493">
        <f aca="true" t="shared" si="1" ref="Y24:AA27">Z24+364</f>
        <v>44561</v>
      </c>
      <c r="AB24" s="559"/>
      <c r="AD24" s="504"/>
      <c r="AE24" s="582"/>
      <c r="AF24" s="554"/>
      <c r="AH24" s="504"/>
      <c r="AI24" s="557"/>
      <c r="AJ24" s="504"/>
      <c r="AK24" s="565"/>
      <c r="AL24" s="559"/>
      <c r="AM24" s="559"/>
      <c r="AN24" s="559"/>
      <c r="AO24" s="530"/>
      <c r="AP24" s="504"/>
      <c r="AQ24" s="560"/>
      <c r="AR24" s="530"/>
      <c r="AS24" s="530"/>
      <c r="AT24" s="561"/>
      <c r="AU24" s="562"/>
      <c r="AV24" s="567"/>
      <c r="AW24" s="570"/>
      <c r="AX24" s="570"/>
      <c r="AY24" s="570"/>
      <c r="AZ24" s="570"/>
      <c r="BA24" s="570"/>
      <c r="BB24" s="570"/>
      <c r="BC24" s="559"/>
      <c r="BE24" s="504"/>
      <c r="BF24" s="582"/>
      <c r="BG24" s="554"/>
      <c r="BI24" s="504"/>
      <c r="BJ24" s="557"/>
      <c r="BK24" s="504"/>
      <c r="BL24" s="565"/>
      <c r="BM24" s="559"/>
      <c r="BN24" s="559"/>
      <c r="BO24" s="559"/>
      <c r="BP24" s="530"/>
      <c r="BQ24" s="504"/>
      <c r="BR24" s="560"/>
      <c r="BS24" s="530"/>
      <c r="BT24" s="530"/>
      <c r="BU24" s="561"/>
      <c r="BV24" s="562"/>
      <c r="BW24" s="567"/>
      <c r="BX24" s="570"/>
      <c r="BY24" s="570"/>
      <c r="BZ24" s="570"/>
      <c r="CA24" s="570"/>
      <c r="CB24" s="570"/>
      <c r="CC24" s="570"/>
      <c r="CD24" s="559"/>
      <c r="CF24" s="504"/>
      <c r="CG24" s="582"/>
      <c r="CH24" s="554"/>
      <c r="CJ24" s="504"/>
      <c r="CK24" s="557"/>
      <c r="CL24" s="504"/>
      <c r="CM24" s="565"/>
      <c r="CN24" s="559"/>
      <c r="CO24" s="559"/>
      <c r="CP24" s="559"/>
      <c r="CQ24" s="530"/>
      <c r="CR24" s="504"/>
      <c r="CS24" s="560"/>
      <c r="CT24" s="530"/>
      <c r="CU24" s="530"/>
      <c r="CV24" s="561"/>
      <c r="CW24" s="562"/>
      <c r="CX24" s="567"/>
      <c r="CY24" s="570"/>
      <c r="CZ24" s="570"/>
      <c r="DA24" s="570"/>
      <c r="DB24" s="570"/>
      <c r="DC24" s="570"/>
      <c r="DD24" s="570"/>
      <c r="DE24" s="559"/>
      <c r="DG24" s="504"/>
      <c r="DH24" s="582"/>
      <c r="DI24" s="554"/>
      <c r="DK24" s="504"/>
      <c r="DL24" s="557"/>
      <c r="DM24" s="504"/>
      <c r="DN24" s="565"/>
      <c r="DO24" s="559"/>
      <c r="DP24" s="559"/>
      <c r="DQ24" s="559"/>
      <c r="DR24" s="530"/>
      <c r="DS24" s="504"/>
      <c r="DT24" s="560"/>
      <c r="DU24" s="530"/>
      <c r="DV24" s="530"/>
      <c r="DW24" s="561"/>
      <c r="DX24" s="562"/>
      <c r="DY24" s="567"/>
      <c r="DZ24" s="570"/>
      <c r="EA24" s="570"/>
      <c r="EB24" s="570"/>
      <c r="EC24" s="570"/>
      <c r="ED24" s="570"/>
      <c r="EE24" s="570"/>
      <c r="EF24" s="559"/>
      <c r="EH24" s="504"/>
      <c r="EI24" s="582"/>
      <c r="EJ24" s="554"/>
      <c r="EL24" s="504"/>
      <c r="EM24" s="557"/>
      <c r="EN24" s="504"/>
      <c r="EO24" s="565"/>
      <c r="EP24" s="559"/>
      <c r="EQ24" s="559"/>
      <c r="ER24" s="559"/>
      <c r="ES24" s="530"/>
      <c r="ET24" s="504"/>
      <c r="EU24" s="560"/>
      <c r="EV24" s="530"/>
      <c r="EW24" s="530"/>
      <c r="EX24" s="561"/>
      <c r="EY24" s="562"/>
      <c r="EZ24" s="567"/>
      <c r="FA24" s="570"/>
      <c r="FB24" s="570"/>
      <c r="FC24" s="570"/>
      <c r="FD24" s="570"/>
      <c r="FE24" s="570"/>
      <c r="FF24" s="570"/>
      <c r="FG24" s="559"/>
      <c r="FI24" s="504"/>
      <c r="FJ24" s="582"/>
      <c r="FK24" s="554"/>
      <c r="FM24" s="504"/>
      <c r="FN24" s="557"/>
      <c r="FO24" s="504"/>
      <c r="FP24" s="565"/>
      <c r="FQ24" s="559"/>
      <c r="FR24" s="559"/>
      <c r="FS24" s="559"/>
      <c r="FT24" s="530"/>
      <c r="FU24" s="504"/>
      <c r="FV24" s="560"/>
      <c r="FW24" s="530"/>
      <c r="FX24" s="530"/>
      <c r="FY24" s="561"/>
      <c r="FZ24" s="562"/>
      <c r="GA24" s="567"/>
      <c r="GB24" s="570"/>
      <c r="GC24" s="570"/>
      <c r="GD24" s="570"/>
      <c r="GE24" s="570"/>
      <c r="GF24" s="570"/>
      <c r="GG24" s="570"/>
      <c r="GH24" s="559"/>
      <c r="GJ24" s="504"/>
      <c r="GK24" s="582"/>
      <c r="GL24" s="554"/>
      <c r="GN24" s="504"/>
      <c r="GO24" s="557"/>
      <c r="GP24" s="504"/>
      <c r="GQ24" s="565"/>
      <c r="GR24" s="559"/>
      <c r="GS24" s="559"/>
      <c r="GT24" s="559"/>
      <c r="GU24" s="530"/>
      <c r="GV24" s="504"/>
      <c r="GW24" s="560"/>
      <c r="GX24" s="530"/>
      <c r="GY24" s="530"/>
      <c r="GZ24" s="561"/>
      <c r="HA24" s="562"/>
      <c r="HB24" s="567"/>
      <c r="HC24" s="570"/>
      <c r="HD24" s="570"/>
      <c r="HE24" s="570"/>
      <c r="HF24" s="570"/>
      <c r="HG24" s="570"/>
      <c r="HH24" s="570"/>
      <c r="HI24" s="559"/>
      <c r="HK24" s="504"/>
      <c r="HL24" s="582"/>
      <c r="HM24" s="554"/>
      <c r="HO24" s="504"/>
      <c r="HP24" s="557"/>
      <c r="HQ24" s="504"/>
      <c r="HR24" s="565"/>
      <c r="HS24" s="559"/>
      <c r="HT24" s="559"/>
      <c r="HU24" s="559"/>
      <c r="HV24" s="530"/>
      <c r="HW24" s="504"/>
      <c r="HX24" s="560"/>
      <c r="HY24" s="530"/>
      <c r="HZ24" s="530"/>
      <c r="IA24" s="561"/>
      <c r="IB24" s="562"/>
      <c r="IC24" s="567"/>
      <c r="ID24" s="570"/>
      <c r="IE24" s="570"/>
      <c r="IF24" s="570"/>
      <c r="IG24" s="570"/>
      <c r="IH24" s="570"/>
      <c r="II24" s="570"/>
      <c r="IJ24" s="559"/>
      <c r="IL24" s="504"/>
      <c r="IM24" s="582"/>
      <c r="IN24" s="554"/>
      <c r="IP24" s="504"/>
      <c r="IQ24" s="557"/>
      <c r="IR24" s="504"/>
      <c r="IS24" s="565"/>
      <c r="IT24" s="559"/>
      <c r="IU24" s="559"/>
      <c r="IV24" s="559"/>
    </row>
    <row r="25" spans="1:256" s="550" customFormat="1" ht="24.75">
      <c r="A25" s="478" t="s">
        <v>943</v>
      </c>
      <c r="B25" s="479" t="s">
        <v>944</v>
      </c>
      <c r="C25" s="480">
        <v>8672078107</v>
      </c>
      <c r="D25" s="481">
        <v>830409548</v>
      </c>
      <c r="E25" s="478" t="s">
        <v>943</v>
      </c>
      <c r="F25" s="479" t="s">
        <v>944</v>
      </c>
      <c r="G25" s="482" t="s">
        <v>945</v>
      </c>
      <c r="H25" s="481">
        <v>830409548</v>
      </c>
      <c r="I25" s="481" t="s">
        <v>1044</v>
      </c>
      <c r="J25" s="483" t="s">
        <v>1045</v>
      </c>
      <c r="K25" s="494" t="s">
        <v>1046</v>
      </c>
      <c r="L25" s="494" t="s">
        <v>1047</v>
      </c>
      <c r="M25" s="484" t="s">
        <v>976</v>
      </c>
      <c r="N25" s="22">
        <v>6</v>
      </c>
      <c r="O25" s="482">
        <v>2299</v>
      </c>
      <c r="P25" s="45"/>
      <c r="Q25" s="22">
        <v>2015</v>
      </c>
      <c r="R25" s="22">
        <v>4500</v>
      </c>
      <c r="S25" s="485" t="s">
        <v>1048</v>
      </c>
      <c r="T25" s="486">
        <v>210000</v>
      </c>
      <c r="U25" s="491" t="s">
        <v>958</v>
      </c>
      <c r="V25" s="493">
        <v>44558</v>
      </c>
      <c r="W25" s="493">
        <f t="shared" si="0"/>
        <v>44922</v>
      </c>
      <c r="X25" s="493">
        <v>44558</v>
      </c>
      <c r="Y25" s="493">
        <v>44192</v>
      </c>
      <c r="Z25" s="493">
        <v>44558</v>
      </c>
      <c r="AA25" s="493">
        <f t="shared" si="1"/>
        <v>44922</v>
      </c>
      <c r="AB25" s="554"/>
      <c r="AD25" s="556"/>
      <c r="AE25" s="557"/>
      <c r="AF25" s="554"/>
      <c r="AH25" s="504"/>
      <c r="AI25" s="557"/>
      <c r="AJ25" s="557"/>
      <c r="AK25" s="558"/>
      <c r="AL25" s="571"/>
      <c r="AM25" s="571"/>
      <c r="AN25" s="559"/>
      <c r="AO25" s="530"/>
      <c r="AP25" s="504"/>
      <c r="AQ25" s="560"/>
      <c r="AR25" s="530"/>
      <c r="AS25" s="530"/>
      <c r="AT25" s="561"/>
      <c r="AU25" s="562"/>
      <c r="AV25" s="567"/>
      <c r="AW25" s="570"/>
      <c r="AX25" s="570"/>
      <c r="AY25" s="570"/>
      <c r="AZ25" s="570"/>
      <c r="BA25" s="570"/>
      <c r="BB25" s="570"/>
      <c r="BC25" s="554"/>
      <c r="BE25" s="556"/>
      <c r="BF25" s="557"/>
      <c r="BG25" s="554"/>
      <c r="BI25" s="504"/>
      <c r="BJ25" s="557"/>
      <c r="BK25" s="557"/>
      <c r="BL25" s="558"/>
      <c r="BM25" s="571"/>
      <c r="BN25" s="571"/>
      <c r="BO25" s="559"/>
      <c r="BP25" s="530"/>
      <c r="BQ25" s="504"/>
      <c r="BR25" s="560"/>
      <c r="BS25" s="530"/>
      <c r="BT25" s="530"/>
      <c r="BU25" s="561"/>
      <c r="BV25" s="562"/>
      <c r="BW25" s="567"/>
      <c r="BX25" s="570"/>
      <c r="BY25" s="570"/>
      <c r="BZ25" s="570"/>
      <c r="CA25" s="570"/>
      <c r="CB25" s="570"/>
      <c r="CC25" s="570"/>
      <c r="CD25" s="554"/>
      <c r="CF25" s="556"/>
      <c r="CG25" s="557"/>
      <c r="CH25" s="554"/>
      <c r="CJ25" s="504"/>
      <c r="CK25" s="557"/>
      <c r="CL25" s="557"/>
      <c r="CM25" s="558"/>
      <c r="CN25" s="571"/>
      <c r="CO25" s="571"/>
      <c r="CP25" s="559"/>
      <c r="CQ25" s="530"/>
      <c r="CR25" s="504"/>
      <c r="CS25" s="560"/>
      <c r="CT25" s="530"/>
      <c r="CU25" s="530"/>
      <c r="CV25" s="561"/>
      <c r="CW25" s="562"/>
      <c r="CX25" s="567"/>
      <c r="CY25" s="570"/>
      <c r="CZ25" s="570"/>
      <c r="DA25" s="570"/>
      <c r="DB25" s="570"/>
      <c r="DC25" s="570"/>
      <c r="DD25" s="570"/>
      <c r="DE25" s="554"/>
      <c r="DG25" s="556"/>
      <c r="DH25" s="557"/>
      <c r="DI25" s="554"/>
      <c r="DK25" s="504"/>
      <c r="DL25" s="557"/>
      <c r="DM25" s="557"/>
      <c r="DN25" s="558"/>
      <c r="DO25" s="571"/>
      <c r="DP25" s="571"/>
      <c r="DQ25" s="559"/>
      <c r="DR25" s="530"/>
      <c r="DS25" s="504"/>
      <c r="DT25" s="560"/>
      <c r="DU25" s="530"/>
      <c r="DV25" s="530"/>
      <c r="DW25" s="561"/>
      <c r="DX25" s="562"/>
      <c r="DY25" s="567"/>
      <c r="DZ25" s="570"/>
      <c r="EA25" s="570"/>
      <c r="EB25" s="570"/>
      <c r="EC25" s="570"/>
      <c r="ED25" s="570"/>
      <c r="EE25" s="570"/>
      <c r="EF25" s="554"/>
      <c r="EH25" s="556"/>
      <c r="EI25" s="557"/>
      <c r="EJ25" s="554"/>
      <c r="EL25" s="504"/>
      <c r="EM25" s="557"/>
      <c r="EN25" s="557"/>
      <c r="EO25" s="558"/>
      <c r="EP25" s="571"/>
      <c r="EQ25" s="571"/>
      <c r="ER25" s="559"/>
      <c r="ES25" s="530"/>
      <c r="ET25" s="504"/>
      <c r="EU25" s="560"/>
      <c r="EV25" s="530"/>
      <c r="EW25" s="530"/>
      <c r="EX25" s="561"/>
      <c r="EY25" s="562"/>
      <c r="EZ25" s="567"/>
      <c r="FA25" s="570"/>
      <c r="FB25" s="570"/>
      <c r="FC25" s="570"/>
      <c r="FD25" s="570"/>
      <c r="FE25" s="570"/>
      <c r="FF25" s="570"/>
      <c r="FG25" s="554"/>
      <c r="FI25" s="556"/>
      <c r="FJ25" s="557"/>
      <c r="FK25" s="554"/>
      <c r="FM25" s="504"/>
      <c r="FN25" s="557"/>
      <c r="FO25" s="557"/>
      <c r="FP25" s="558"/>
      <c r="FQ25" s="571"/>
      <c r="FR25" s="571"/>
      <c r="FS25" s="559"/>
      <c r="FT25" s="530"/>
      <c r="FU25" s="504"/>
      <c r="FV25" s="560"/>
      <c r="FW25" s="530"/>
      <c r="FX25" s="530"/>
      <c r="FY25" s="561"/>
      <c r="FZ25" s="562"/>
      <c r="GA25" s="567"/>
      <c r="GB25" s="570"/>
      <c r="GC25" s="570"/>
      <c r="GD25" s="570"/>
      <c r="GE25" s="570"/>
      <c r="GF25" s="570"/>
      <c r="GG25" s="570"/>
      <c r="GH25" s="554"/>
      <c r="GJ25" s="556"/>
      <c r="GK25" s="557"/>
      <c r="GL25" s="554"/>
      <c r="GN25" s="504"/>
      <c r="GO25" s="557"/>
      <c r="GP25" s="557"/>
      <c r="GQ25" s="558"/>
      <c r="GR25" s="571"/>
      <c r="GS25" s="571"/>
      <c r="GT25" s="559"/>
      <c r="GU25" s="530"/>
      <c r="GV25" s="504"/>
      <c r="GW25" s="560"/>
      <c r="GX25" s="530"/>
      <c r="GY25" s="530"/>
      <c r="GZ25" s="561"/>
      <c r="HA25" s="562"/>
      <c r="HB25" s="567"/>
      <c r="HC25" s="570"/>
      <c r="HD25" s="570"/>
      <c r="HE25" s="570"/>
      <c r="HF25" s="570"/>
      <c r="HG25" s="570"/>
      <c r="HH25" s="570"/>
      <c r="HI25" s="554"/>
      <c r="HK25" s="556"/>
      <c r="HL25" s="557"/>
      <c r="HM25" s="554"/>
      <c r="HO25" s="504"/>
      <c r="HP25" s="557"/>
      <c r="HQ25" s="557"/>
      <c r="HR25" s="558"/>
      <c r="HS25" s="571"/>
      <c r="HT25" s="571"/>
      <c r="HU25" s="559"/>
      <c r="HV25" s="530"/>
      <c r="HW25" s="504"/>
      <c r="HX25" s="560"/>
      <c r="HY25" s="530"/>
      <c r="HZ25" s="530"/>
      <c r="IA25" s="561"/>
      <c r="IB25" s="562"/>
      <c r="IC25" s="567"/>
      <c r="ID25" s="570"/>
      <c r="IE25" s="570"/>
      <c r="IF25" s="570"/>
      <c r="IG25" s="570"/>
      <c r="IH25" s="570"/>
      <c r="II25" s="570"/>
      <c r="IJ25" s="554"/>
      <c r="IL25" s="556"/>
      <c r="IM25" s="557"/>
      <c r="IN25" s="554"/>
      <c r="IP25" s="504"/>
      <c r="IQ25" s="557"/>
      <c r="IR25" s="557"/>
      <c r="IS25" s="558"/>
      <c r="IT25" s="571"/>
      <c r="IU25" s="571"/>
      <c r="IV25" s="559"/>
    </row>
    <row r="26" spans="1:256" s="550" customFormat="1" ht="12">
      <c r="A26" s="478" t="s">
        <v>943</v>
      </c>
      <c r="B26" s="479" t="s">
        <v>944</v>
      </c>
      <c r="C26" s="480">
        <v>8672078107</v>
      </c>
      <c r="D26" s="481">
        <v>830409548</v>
      </c>
      <c r="E26" s="478" t="s">
        <v>943</v>
      </c>
      <c r="F26" s="479" t="s">
        <v>944</v>
      </c>
      <c r="G26" s="482" t="s">
        <v>945</v>
      </c>
      <c r="H26" s="481">
        <v>830409548</v>
      </c>
      <c r="I26" s="495" t="s">
        <v>1049</v>
      </c>
      <c r="J26" s="496" t="s">
        <v>1050</v>
      </c>
      <c r="K26" s="478" t="s">
        <v>1051</v>
      </c>
      <c r="L26" s="478" t="s">
        <v>1052</v>
      </c>
      <c r="M26" s="478" t="s">
        <v>1053</v>
      </c>
      <c r="N26" s="491">
        <v>42</v>
      </c>
      <c r="O26" s="482">
        <v>4120</v>
      </c>
      <c r="P26" s="497"/>
      <c r="Q26" s="497">
        <v>2005</v>
      </c>
      <c r="R26" s="491">
        <v>12500</v>
      </c>
      <c r="S26" s="485">
        <v>38672</v>
      </c>
      <c r="T26" s="486">
        <v>22900</v>
      </c>
      <c r="U26" s="491" t="s">
        <v>958</v>
      </c>
      <c r="V26" s="498">
        <v>44507</v>
      </c>
      <c r="W26" s="498">
        <f t="shared" si="0"/>
        <v>44871</v>
      </c>
      <c r="X26" s="498">
        <v>44507</v>
      </c>
      <c r="Y26" s="493">
        <f t="shared" si="1"/>
        <v>44871</v>
      </c>
      <c r="Z26" s="498">
        <v>44507</v>
      </c>
      <c r="AA26" s="493">
        <f t="shared" si="1"/>
        <v>44871</v>
      </c>
      <c r="AB26" s="554"/>
      <c r="AD26" s="556"/>
      <c r="AE26" s="557"/>
      <c r="AF26" s="554"/>
      <c r="AH26" s="504"/>
      <c r="AI26" s="557"/>
      <c r="AJ26" s="572"/>
      <c r="AK26" s="573"/>
      <c r="AL26" s="554"/>
      <c r="AM26" s="554"/>
      <c r="AN26" s="554"/>
      <c r="AO26" s="567"/>
      <c r="AP26" s="504"/>
      <c r="AQ26" s="574"/>
      <c r="AR26" s="574"/>
      <c r="AS26" s="567"/>
      <c r="AT26" s="561"/>
      <c r="AU26" s="562"/>
      <c r="AV26" s="567"/>
      <c r="AW26" s="575"/>
      <c r="AX26" s="575"/>
      <c r="AY26" s="575"/>
      <c r="AZ26" s="570"/>
      <c r="BA26" s="575"/>
      <c r="BB26" s="570"/>
      <c r="BC26" s="554"/>
      <c r="BE26" s="556"/>
      <c r="BF26" s="557"/>
      <c r="BG26" s="554"/>
      <c r="BI26" s="504"/>
      <c r="BJ26" s="557"/>
      <c r="BK26" s="572"/>
      <c r="BL26" s="573"/>
      <c r="BM26" s="554"/>
      <c r="BN26" s="554"/>
      <c r="BO26" s="554"/>
      <c r="BP26" s="567"/>
      <c r="BQ26" s="504"/>
      <c r="BR26" s="574"/>
      <c r="BS26" s="574"/>
      <c r="BT26" s="567"/>
      <c r="BU26" s="561"/>
      <c r="BV26" s="562"/>
      <c r="BW26" s="567"/>
      <c r="BX26" s="575"/>
      <c r="BY26" s="575"/>
      <c r="BZ26" s="575"/>
      <c r="CA26" s="570"/>
      <c r="CB26" s="575"/>
      <c r="CC26" s="570"/>
      <c r="CD26" s="554"/>
      <c r="CF26" s="556"/>
      <c r="CG26" s="557"/>
      <c r="CH26" s="554"/>
      <c r="CJ26" s="504"/>
      <c r="CK26" s="557"/>
      <c r="CL26" s="572"/>
      <c r="CM26" s="573"/>
      <c r="CN26" s="554"/>
      <c r="CO26" s="554"/>
      <c r="CP26" s="554"/>
      <c r="CQ26" s="567"/>
      <c r="CR26" s="504"/>
      <c r="CS26" s="574"/>
      <c r="CT26" s="574"/>
      <c r="CU26" s="567"/>
      <c r="CV26" s="561"/>
      <c r="CW26" s="562"/>
      <c r="CX26" s="567"/>
      <c r="CY26" s="575"/>
      <c r="CZ26" s="575"/>
      <c r="DA26" s="575"/>
      <c r="DB26" s="570"/>
      <c r="DC26" s="575"/>
      <c r="DD26" s="570"/>
      <c r="DE26" s="554"/>
      <c r="DG26" s="556"/>
      <c r="DH26" s="557"/>
      <c r="DI26" s="554"/>
      <c r="DK26" s="504"/>
      <c r="DL26" s="557"/>
      <c r="DM26" s="572"/>
      <c r="DN26" s="573"/>
      <c r="DO26" s="554"/>
      <c r="DP26" s="554"/>
      <c r="DQ26" s="554"/>
      <c r="DR26" s="567"/>
      <c r="DS26" s="504"/>
      <c r="DT26" s="574"/>
      <c r="DU26" s="574"/>
      <c r="DV26" s="567"/>
      <c r="DW26" s="561"/>
      <c r="DX26" s="562"/>
      <c r="DY26" s="567"/>
      <c r="DZ26" s="575"/>
      <c r="EA26" s="575"/>
      <c r="EB26" s="575"/>
      <c r="EC26" s="570"/>
      <c r="ED26" s="575"/>
      <c r="EE26" s="570"/>
      <c r="EF26" s="554"/>
      <c r="EH26" s="556"/>
      <c r="EI26" s="557"/>
      <c r="EJ26" s="554"/>
      <c r="EL26" s="504"/>
      <c r="EM26" s="557"/>
      <c r="EN26" s="572"/>
      <c r="EO26" s="573"/>
      <c r="EP26" s="554"/>
      <c r="EQ26" s="554"/>
      <c r="ER26" s="554"/>
      <c r="ES26" s="567"/>
      <c r="ET26" s="504"/>
      <c r="EU26" s="574"/>
      <c r="EV26" s="574"/>
      <c r="EW26" s="567"/>
      <c r="EX26" s="561"/>
      <c r="EY26" s="562"/>
      <c r="EZ26" s="567"/>
      <c r="FA26" s="575"/>
      <c r="FB26" s="575"/>
      <c r="FC26" s="575"/>
      <c r="FD26" s="570"/>
      <c r="FE26" s="575"/>
      <c r="FF26" s="570"/>
      <c r="FG26" s="554"/>
      <c r="FI26" s="556"/>
      <c r="FJ26" s="557"/>
      <c r="FK26" s="554"/>
      <c r="FM26" s="504"/>
      <c r="FN26" s="557"/>
      <c r="FO26" s="572"/>
      <c r="FP26" s="573"/>
      <c r="FQ26" s="554"/>
      <c r="FR26" s="554"/>
      <c r="FS26" s="554"/>
      <c r="FT26" s="567"/>
      <c r="FU26" s="504"/>
      <c r="FV26" s="574"/>
      <c r="FW26" s="574"/>
      <c r="FX26" s="567"/>
      <c r="FY26" s="561"/>
      <c r="FZ26" s="562"/>
      <c r="GA26" s="567"/>
      <c r="GB26" s="575"/>
      <c r="GC26" s="575"/>
      <c r="GD26" s="575"/>
      <c r="GE26" s="570"/>
      <c r="GF26" s="575"/>
      <c r="GG26" s="570"/>
      <c r="GH26" s="554"/>
      <c r="GJ26" s="556"/>
      <c r="GK26" s="557"/>
      <c r="GL26" s="554"/>
      <c r="GN26" s="504"/>
      <c r="GO26" s="557"/>
      <c r="GP26" s="572"/>
      <c r="GQ26" s="573"/>
      <c r="GR26" s="554"/>
      <c r="GS26" s="554"/>
      <c r="GT26" s="554"/>
      <c r="GU26" s="567"/>
      <c r="GV26" s="504"/>
      <c r="GW26" s="574"/>
      <c r="GX26" s="574"/>
      <c r="GY26" s="567"/>
      <c r="GZ26" s="561"/>
      <c r="HA26" s="562"/>
      <c r="HB26" s="567"/>
      <c r="HC26" s="575"/>
      <c r="HD26" s="575"/>
      <c r="HE26" s="575"/>
      <c r="HF26" s="570"/>
      <c r="HG26" s="575"/>
      <c r="HH26" s="570"/>
      <c r="HI26" s="554"/>
      <c r="HK26" s="556"/>
      <c r="HL26" s="557"/>
      <c r="HM26" s="554"/>
      <c r="HO26" s="504"/>
      <c r="HP26" s="557"/>
      <c r="HQ26" s="572"/>
      <c r="HR26" s="573"/>
      <c r="HS26" s="554"/>
      <c r="HT26" s="554"/>
      <c r="HU26" s="554"/>
      <c r="HV26" s="567"/>
      <c r="HW26" s="504"/>
      <c r="HX26" s="574"/>
      <c r="HY26" s="574"/>
      <c r="HZ26" s="567"/>
      <c r="IA26" s="561"/>
      <c r="IB26" s="562"/>
      <c r="IC26" s="567"/>
      <c r="ID26" s="575"/>
      <c r="IE26" s="575"/>
      <c r="IF26" s="575"/>
      <c r="IG26" s="570"/>
      <c r="IH26" s="575"/>
      <c r="II26" s="570"/>
      <c r="IJ26" s="554"/>
      <c r="IL26" s="556"/>
      <c r="IM26" s="557"/>
      <c r="IN26" s="554"/>
      <c r="IP26" s="504"/>
      <c r="IQ26" s="557"/>
      <c r="IR26" s="572"/>
      <c r="IS26" s="573"/>
      <c r="IT26" s="554"/>
      <c r="IU26" s="554"/>
      <c r="IV26" s="554"/>
    </row>
    <row r="27" spans="1:256" s="550" customFormat="1" ht="12">
      <c r="A27" s="478" t="s">
        <v>943</v>
      </c>
      <c r="B27" s="479" t="s">
        <v>944</v>
      </c>
      <c r="C27" s="480">
        <v>8672078107</v>
      </c>
      <c r="D27" s="481">
        <v>830409548</v>
      </c>
      <c r="E27" s="478" t="s">
        <v>943</v>
      </c>
      <c r="F27" s="479" t="s">
        <v>944</v>
      </c>
      <c r="G27" s="482" t="s">
        <v>945</v>
      </c>
      <c r="H27" s="481">
        <v>830409548</v>
      </c>
      <c r="I27" s="495" t="s">
        <v>1054</v>
      </c>
      <c r="J27" s="478" t="s">
        <v>1055</v>
      </c>
      <c r="K27" s="478" t="s">
        <v>1056</v>
      </c>
      <c r="L27" s="478" t="s">
        <v>1057</v>
      </c>
      <c r="M27" s="478" t="s">
        <v>976</v>
      </c>
      <c r="N27" s="482">
        <v>6</v>
      </c>
      <c r="O27" s="482">
        <v>7698</v>
      </c>
      <c r="P27" s="499"/>
      <c r="Q27" s="396">
        <v>2017</v>
      </c>
      <c r="R27" s="482">
        <v>16000</v>
      </c>
      <c r="S27" s="485">
        <v>43038</v>
      </c>
      <c r="T27" s="500">
        <v>710000</v>
      </c>
      <c r="U27" s="491" t="s">
        <v>958</v>
      </c>
      <c r="V27" s="498">
        <v>44503</v>
      </c>
      <c r="W27" s="498">
        <f t="shared" si="0"/>
        <v>44867</v>
      </c>
      <c r="X27" s="498">
        <v>44508</v>
      </c>
      <c r="Y27" s="493">
        <f t="shared" si="1"/>
        <v>44872</v>
      </c>
      <c r="Z27" s="498">
        <v>44503</v>
      </c>
      <c r="AA27" s="493">
        <f t="shared" si="1"/>
        <v>44867</v>
      </c>
      <c r="AB27" s="554"/>
      <c r="AD27" s="556"/>
      <c r="AE27" s="557"/>
      <c r="AF27" s="554"/>
      <c r="AH27" s="504"/>
      <c r="AI27" s="557"/>
      <c r="AJ27" s="572"/>
      <c r="AK27" s="554"/>
      <c r="AL27" s="554"/>
      <c r="AM27" s="554"/>
      <c r="AN27" s="554"/>
      <c r="AO27" s="504"/>
      <c r="AP27" s="504"/>
      <c r="AQ27" s="576"/>
      <c r="AR27" s="577"/>
      <c r="AS27" s="504"/>
      <c r="AT27" s="561"/>
      <c r="AU27" s="578"/>
      <c r="AV27" s="567"/>
      <c r="AW27" s="575"/>
      <c r="AX27" s="575"/>
      <c r="AY27" s="575"/>
      <c r="AZ27" s="570"/>
      <c r="BA27" s="575"/>
      <c r="BB27" s="570"/>
      <c r="BC27" s="554"/>
      <c r="BE27" s="556"/>
      <c r="BF27" s="557"/>
      <c r="BG27" s="554"/>
      <c r="BI27" s="504"/>
      <c r="BJ27" s="557"/>
      <c r="BK27" s="572"/>
      <c r="BL27" s="554"/>
      <c r="BM27" s="554"/>
      <c r="BN27" s="554"/>
      <c r="BO27" s="554"/>
      <c r="BP27" s="504"/>
      <c r="BQ27" s="504"/>
      <c r="BR27" s="576"/>
      <c r="BS27" s="577"/>
      <c r="BT27" s="504"/>
      <c r="BU27" s="561"/>
      <c r="BV27" s="578"/>
      <c r="BW27" s="567"/>
      <c r="BX27" s="575"/>
      <c r="BY27" s="575"/>
      <c r="BZ27" s="575"/>
      <c r="CA27" s="570"/>
      <c r="CB27" s="575"/>
      <c r="CC27" s="570"/>
      <c r="CD27" s="554"/>
      <c r="CF27" s="556"/>
      <c r="CG27" s="557"/>
      <c r="CH27" s="554"/>
      <c r="CJ27" s="504"/>
      <c r="CK27" s="557"/>
      <c r="CL27" s="572"/>
      <c r="CM27" s="554"/>
      <c r="CN27" s="554"/>
      <c r="CO27" s="554"/>
      <c r="CP27" s="554"/>
      <c r="CQ27" s="504"/>
      <c r="CR27" s="504"/>
      <c r="CS27" s="576"/>
      <c r="CT27" s="577"/>
      <c r="CU27" s="504"/>
      <c r="CV27" s="561"/>
      <c r="CW27" s="578"/>
      <c r="CX27" s="567"/>
      <c r="CY27" s="575"/>
      <c r="CZ27" s="575"/>
      <c r="DA27" s="575"/>
      <c r="DB27" s="570"/>
      <c r="DC27" s="575"/>
      <c r="DD27" s="570"/>
      <c r="DE27" s="554"/>
      <c r="DG27" s="556"/>
      <c r="DH27" s="557"/>
      <c r="DI27" s="554"/>
      <c r="DK27" s="504"/>
      <c r="DL27" s="557"/>
      <c r="DM27" s="572"/>
      <c r="DN27" s="554"/>
      <c r="DO27" s="554"/>
      <c r="DP27" s="554"/>
      <c r="DQ27" s="554"/>
      <c r="DR27" s="504"/>
      <c r="DS27" s="504"/>
      <c r="DT27" s="576"/>
      <c r="DU27" s="577"/>
      <c r="DV27" s="504"/>
      <c r="DW27" s="561"/>
      <c r="DX27" s="578"/>
      <c r="DY27" s="567"/>
      <c r="DZ27" s="575"/>
      <c r="EA27" s="575"/>
      <c r="EB27" s="575"/>
      <c r="EC27" s="570"/>
      <c r="ED27" s="575"/>
      <c r="EE27" s="570"/>
      <c r="EF27" s="554"/>
      <c r="EH27" s="556"/>
      <c r="EI27" s="557"/>
      <c r="EJ27" s="554"/>
      <c r="EL27" s="504"/>
      <c r="EM27" s="557"/>
      <c r="EN27" s="572"/>
      <c r="EO27" s="554"/>
      <c r="EP27" s="554"/>
      <c r="EQ27" s="554"/>
      <c r="ER27" s="554"/>
      <c r="ES27" s="504"/>
      <c r="ET27" s="504"/>
      <c r="EU27" s="576"/>
      <c r="EV27" s="577"/>
      <c r="EW27" s="504"/>
      <c r="EX27" s="561"/>
      <c r="EY27" s="578"/>
      <c r="EZ27" s="567"/>
      <c r="FA27" s="575"/>
      <c r="FB27" s="575"/>
      <c r="FC27" s="575"/>
      <c r="FD27" s="570"/>
      <c r="FE27" s="575"/>
      <c r="FF27" s="570"/>
      <c r="FG27" s="554"/>
      <c r="FI27" s="556"/>
      <c r="FJ27" s="557"/>
      <c r="FK27" s="554"/>
      <c r="FM27" s="504"/>
      <c r="FN27" s="557"/>
      <c r="FO27" s="572"/>
      <c r="FP27" s="554"/>
      <c r="FQ27" s="554"/>
      <c r="FR27" s="554"/>
      <c r="FS27" s="554"/>
      <c r="FT27" s="504"/>
      <c r="FU27" s="504"/>
      <c r="FV27" s="576"/>
      <c r="FW27" s="577"/>
      <c r="FX27" s="504"/>
      <c r="FY27" s="561"/>
      <c r="FZ27" s="578"/>
      <c r="GA27" s="567"/>
      <c r="GB27" s="575"/>
      <c r="GC27" s="575"/>
      <c r="GD27" s="575"/>
      <c r="GE27" s="570"/>
      <c r="GF27" s="575"/>
      <c r="GG27" s="570"/>
      <c r="GH27" s="554"/>
      <c r="GJ27" s="556"/>
      <c r="GK27" s="557"/>
      <c r="GL27" s="554"/>
      <c r="GN27" s="504"/>
      <c r="GO27" s="557"/>
      <c r="GP27" s="572"/>
      <c r="GQ27" s="554"/>
      <c r="GR27" s="554"/>
      <c r="GS27" s="554"/>
      <c r="GT27" s="554"/>
      <c r="GU27" s="504"/>
      <c r="GV27" s="504"/>
      <c r="GW27" s="576"/>
      <c r="GX27" s="577"/>
      <c r="GY27" s="504"/>
      <c r="GZ27" s="561"/>
      <c r="HA27" s="578"/>
      <c r="HB27" s="567"/>
      <c r="HC27" s="575"/>
      <c r="HD27" s="575"/>
      <c r="HE27" s="575"/>
      <c r="HF27" s="570"/>
      <c r="HG27" s="575"/>
      <c r="HH27" s="570"/>
      <c r="HI27" s="554"/>
      <c r="HK27" s="556"/>
      <c r="HL27" s="557"/>
      <c r="HM27" s="554"/>
      <c r="HO27" s="504"/>
      <c r="HP27" s="557"/>
      <c r="HQ27" s="572"/>
      <c r="HR27" s="554"/>
      <c r="HS27" s="554"/>
      <c r="HT27" s="554"/>
      <c r="HU27" s="554"/>
      <c r="HV27" s="504"/>
      <c r="HW27" s="504"/>
      <c r="HX27" s="576"/>
      <c r="HY27" s="577"/>
      <c r="HZ27" s="504"/>
      <c r="IA27" s="561"/>
      <c r="IB27" s="578"/>
      <c r="IC27" s="567"/>
      <c r="ID27" s="575"/>
      <c r="IE27" s="575"/>
      <c r="IF27" s="575"/>
      <c r="IG27" s="570"/>
      <c r="IH27" s="575"/>
      <c r="II27" s="570"/>
      <c r="IJ27" s="554"/>
      <c r="IL27" s="556"/>
      <c r="IM27" s="557"/>
      <c r="IN27" s="554"/>
      <c r="IP27" s="504"/>
      <c r="IQ27" s="557"/>
      <c r="IR27" s="572"/>
      <c r="IS27" s="554"/>
      <c r="IT27" s="554"/>
      <c r="IU27" s="554"/>
      <c r="IV27" s="554"/>
    </row>
    <row r="28" spans="1:256" s="550" customFormat="1" ht="12">
      <c r="A28" s="478" t="s">
        <v>943</v>
      </c>
      <c r="B28" s="479" t="s">
        <v>944</v>
      </c>
      <c r="C28" s="480">
        <v>8672078107</v>
      </c>
      <c r="D28" s="481">
        <v>830409548</v>
      </c>
      <c r="E28" s="478" t="s">
        <v>943</v>
      </c>
      <c r="F28" s="479" t="s">
        <v>944</v>
      </c>
      <c r="G28" s="482" t="s">
        <v>945</v>
      </c>
      <c r="H28" s="481">
        <v>830409548</v>
      </c>
      <c r="I28" s="495" t="s">
        <v>1058</v>
      </c>
      <c r="J28" s="478" t="s">
        <v>1059</v>
      </c>
      <c r="K28" s="478" t="s">
        <v>1042</v>
      </c>
      <c r="L28" s="478" t="s">
        <v>1060</v>
      </c>
      <c r="M28" s="484" t="s">
        <v>963</v>
      </c>
      <c r="N28" s="482"/>
      <c r="O28" s="482"/>
      <c r="P28" s="501">
        <v>589</v>
      </c>
      <c r="Q28" s="396">
        <v>2017</v>
      </c>
      <c r="R28" s="482">
        <v>750</v>
      </c>
      <c r="S28" s="485">
        <v>43243</v>
      </c>
      <c r="T28" s="502">
        <v>2200</v>
      </c>
      <c r="U28" s="491" t="s">
        <v>958</v>
      </c>
      <c r="V28" s="498">
        <v>44339</v>
      </c>
      <c r="W28" s="498">
        <f t="shared" si="0"/>
        <v>44703</v>
      </c>
      <c r="X28" s="498">
        <v>43974</v>
      </c>
      <c r="Y28" s="498">
        <v>44338</v>
      </c>
      <c r="Z28" s="493"/>
      <c r="AA28" s="493"/>
      <c r="AB28" s="554"/>
      <c r="AD28" s="556"/>
      <c r="AE28" s="557"/>
      <c r="AF28" s="554"/>
      <c r="AH28" s="504"/>
      <c r="AI28" s="557"/>
      <c r="AJ28" s="572"/>
      <c r="AK28" s="554"/>
      <c r="AL28" s="554"/>
      <c r="AM28" s="554"/>
      <c r="AN28" s="559"/>
      <c r="AO28" s="504"/>
      <c r="AP28" s="504"/>
      <c r="AQ28" s="579"/>
      <c r="AR28" s="577"/>
      <c r="AS28" s="504"/>
      <c r="AT28" s="561"/>
      <c r="AU28" s="580"/>
      <c r="AV28" s="567"/>
      <c r="AW28" s="575"/>
      <c r="AX28" s="575"/>
      <c r="AY28" s="575"/>
      <c r="AZ28" s="575"/>
      <c r="BA28" s="570"/>
      <c r="BB28" s="570"/>
      <c r="BC28" s="554"/>
      <c r="BE28" s="556"/>
      <c r="BF28" s="557"/>
      <c r="BG28" s="554"/>
      <c r="BI28" s="504"/>
      <c r="BJ28" s="557"/>
      <c r="BK28" s="572"/>
      <c r="BL28" s="554"/>
      <c r="BM28" s="554"/>
      <c r="BN28" s="554"/>
      <c r="BO28" s="559"/>
      <c r="BP28" s="504"/>
      <c r="BQ28" s="504"/>
      <c r="BR28" s="579"/>
      <c r="BS28" s="577"/>
      <c r="BT28" s="504"/>
      <c r="BU28" s="561"/>
      <c r="BV28" s="580"/>
      <c r="BW28" s="567"/>
      <c r="BX28" s="575"/>
      <c r="BY28" s="575"/>
      <c r="BZ28" s="575"/>
      <c r="CA28" s="575"/>
      <c r="CB28" s="570"/>
      <c r="CC28" s="570"/>
      <c r="CD28" s="554"/>
      <c r="CF28" s="556"/>
      <c r="CG28" s="557"/>
      <c r="CH28" s="554"/>
      <c r="CJ28" s="504"/>
      <c r="CK28" s="557"/>
      <c r="CL28" s="572"/>
      <c r="CM28" s="554"/>
      <c r="CN28" s="554"/>
      <c r="CO28" s="554"/>
      <c r="CP28" s="559"/>
      <c r="CQ28" s="504"/>
      <c r="CR28" s="504"/>
      <c r="CS28" s="579"/>
      <c r="CT28" s="577"/>
      <c r="CU28" s="504"/>
      <c r="CV28" s="561"/>
      <c r="CW28" s="580"/>
      <c r="CX28" s="567"/>
      <c r="CY28" s="575"/>
      <c r="CZ28" s="575"/>
      <c r="DA28" s="575"/>
      <c r="DB28" s="575"/>
      <c r="DC28" s="570"/>
      <c r="DD28" s="570"/>
      <c r="DE28" s="554"/>
      <c r="DG28" s="556"/>
      <c r="DH28" s="557"/>
      <c r="DI28" s="554"/>
      <c r="DK28" s="504"/>
      <c r="DL28" s="557"/>
      <c r="DM28" s="572"/>
      <c r="DN28" s="554"/>
      <c r="DO28" s="554"/>
      <c r="DP28" s="554"/>
      <c r="DQ28" s="559"/>
      <c r="DR28" s="504"/>
      <c r="DS28" s="504"/>
      <c r="DT28" s="579"/>
      <c r="DU28" s="577"/>
      <c r="DV28" s="504"/>
      <c r="DW28" s="561"/>
      <c r="DX28" s="580"/>
      <c r="DY28" s="567"/>
      <c r="DZ28" s="575"/>
      <c r="EA28" s="575"/>
      <c r="EB28" s="575"/>
      <c r="EC28" s="575"/>
      <c r="ED28" s="570"/>
      <c r="EE28" s="570"/>
      <c r="EF28" s="554"/>
      <c r="EH28" s="556"/>
      <c r="EI28" s="557"/>
      <c r="EJ28" s="554"/>
      <c r="EL28" s="504"/>
      <c r="EM28" s="557"/>
      <c r="EN28" s="572"/>
      <c r="EO28" s="554"/>
      <c r="EP28" s="554"/>
      <c r="EQ28" s="554"/>
      <c r="ER28" s="559"/>
      <c r="ES28" s="504"/>
      <c r="ET28" s="504"/>
      <c r="EU28" s="579"/>
      <c r="EV28" s="577"/>
      <c r="EW28" s="504"/>
      <c r="EX28" s="561"/>
      <c r="EY28" s="580"/>
      <c r="EZ28" s="567"/>
      <c r="FA28" s="575"/>
      <c r="FB28" s="575"/>
      <c r="FC28" s="575"/>
      <c r="FD28" s="575"/>
      <c r="FE28" s="570"/>
      <c r="FF28" s="570"/>
      <c r="FG28" s="554"/>
      <c r="FI28" s="556"/>
      <c r="FJ28" s="557"/>
      <c r="FK28" s="554"/>
      <c r="FM28" s="504"/>
      <c r="FN28" s="557"/>
      <c r="FO28" s="572"/>
      <c r="FP28" s="554"/>
      <c r="FQ28" s="554"/>
      <c r="FR28" s="554"/>
      <c r="FS28" s="559"/>
      <c r="FT28" s="504"/>
      <c r="FU28" s="504"/>
      <c r="FV28" s="579"/>
      <c r="FW28" s="577"/>
      <c r="FX28" s="504"/>
      <c r="FY28" s="561"/>
      <c r="FZ28" s="580"/>
      <c r="GA28" s="567"/>
      <c r="GB28" s="575"/>
      <c r="GC28" s="575"/>
      <c r="GD28" s="575"/>
      <c r="GE28" s="575"/>
      <c r="GF28" s="570"/>
      <c r="GG28" s="570"/>
      <c r="GH28" s="554"/>
      <c r="GJ28" s="556"/>
      <c r="GK28" s="557"/>
      <c r="GL28" s="554"/>
      <c r="GN28" s="504"/>
      <c r="GO28" s="557"/>
      <c r="GP28" s="572"/>
      <c r="GQ28" s="554"/>
      <c r="GR28" s="554"/>
      <c r="GS28" s="554"/>
      <c r="GT28" s="559"/>
      <c r="GU28" s="504"/>
      <c r="GV28" s="504"/>
      <c r="GW28" s="579"/>
      <c r="GX28" s="577"/>
      <c r="GY28" s="504"/>
      <c r="GZ28" s="561"/>
      <c r="HA28" s="580"/>
      <c r="HB28" s="567"/>
      <c r="HC28" s="575"/>
      <c r="HD28" s="575"/>
      <c r="HE28" s="575"/>
      <c r="HF28" s="575"/>
      <c r="HG28" s="570"/>
      <c r="HH28" s="570"/>
      <c r="HI28" s="554"/>
      <c r="HK28" s="556"/>
      <c r="HL28" s="557"/>
      <c r="HM28" s="554"/>
      <c r="HO28" s="504"/>
      <c r="HP28" s="557"/>
      <c r="HQ28" s="572"/>
      <c r="HR28" s="554"/>
      <c r="HS28" s="554"/>
      <c r="HT28" s="554"/>
      <c r="HU28" s="559"/>
      <c r="HV28" s="504"/>
      <c r="HW28" s="504"/>
      <c r="HX28" s="579"/>
      <c r="HY28" s="577"/>
      <c r="HZ28" s="504"/>
      <c r="IA28" s="561"/>
      <c r="IB28" s="580"/>
      <c r="IC28" s="567"/>
      <c r="ID28" s="575"/>
      <c r="IE28" s="575"/>
      <c r="IF28" s="575"/>
      <c r="IG28" s="575"/>
      <c r="IH28" s="570"/>
      <c r="II28" s="570"/>
      <c r="IJ28" s="554"/>
      <c r="IL28" s="556"/>
      <c r="IM28" s="557"/>
      <c r="IN28" s="554"/>
      <c r="IP28" s="504"/>
      <c r="IQ28" s="557"/>
      <c r="IR28" s="572"/>
      <c r="IS28" s="554"/>
      <c r="IT28" s="554"/>
      <c r="IU28" s="554"/>
      <c r="IV28" s="559"/>
    </row>
    <row r="29" spans="1:256" s="550" customFormat="1" ht="12">
      <c r="A29" s="478" t="s">
        <v>943</v>
      </c>
      <c r="B29" s="479" t="s">
        <v>944</v>
      </c>
      <c r="C29" s="480">
        <v>8672078107</v>
      </c>
      <c r="D29" s="481">
        <v>830409548</v>
      </c>
      <c r="E29" s="478" t="s">
        <v>943</v>
      </c>
      <c r="F29" s="479" t="s">
        <v>944</v>
      </c>
      <c r="G29" s="482" t="s">
        <v>945</v>
      </c>
      <c r="H29" s="481">
        <v>830409548</v>
      </c>
      <c r="I29" s="495" t="s">
        <v>1061</v>
      </c>
      <c r="J29" s="478" t="s">
        <v>1062</v>
      </c>
      <c r="K29" s="478" t="s">
        <v>1063</v>
      </c>
      <c r="L29" s="478" t="s">
        <v>1064</v>
      </c>
      <c r="M29" s="484" t="s">
        <v>963</v>
      </c>
      <c r="N29" s="482"/>
      <c r="O29" s="482"/>
      <c r="P29" s="501">
        <v>640</v>
      </c>
      <c r="Q29" s="396">
        <v>2019</v>
      </c>
      <c r="R29" s="482"/>
      <c r="S29" s="485">
        <v>43657</v>
      </c>
      <c r="T29" s="502">
        <v>2000</v>
      </c>
      <c r="U29" s="491" t="s">
        <v>958</v>
      </c>
      <c r="V29" s="498">
        <v>44388</v>
      </c>
      <c r="W29" s="498">
        <f t="shared" si="0"/>
        <v>44752</v>
      </c>
      <c r="X29" s="498">
        <v>44023</v>
      </c>
      <c r="Y29" s="498">
        <v>44387</v>
      </c>
      <c r="Z29" s="493"/>
      <c r="AA29" s="493"/>
      <c r="AB29" s="554"/>
      <c r="AD29" s="556"/>
      <c r="AE29" s="557"/>
      <c r="AF29" s="554"/>
      <c r="AH29" s="504"/>
      <c r="AI29" s="557"/>
      <c r="AJ29" s="572"/>
      <c r="AK29" s="554"/>
      <c r="AL29" s="554"/>
      <c r="AM29" s="554"/>
      <c r="AN29" s="559"/>
      <c r="AO29" s="504"/>
      <c r="AP29" s="504"/>
      <c r="AQ29" s="579"/>
      <c r="AR29" s="577"/>
      <c r="AS29" s="504"/>
      <c r="AT29" s="561"/>
      <c r="AU29" s="580"/>
      <c r="AV29" s="567"/>
      <c r="AW29" s="575"/>
      <c r="AX29" s="575"/>
      <c r="AY29" s="575"/>
      <c r="AZ29" s="575"/>
      <c r="BA29" s="570"/>
      <c r="BB29" s="570"/>
      <c r="BC29" s="554"/>
      <c r="BE29" s="556"/>
      <c r="BF29" s="557"/>
      <c r="BG29" s="554"/>
      <c r="BI29" s="504"/>
      <c r="BJ29" s="557"/>
      <c r="BK29" s="572"/>
      <c r="BL29" s="554"/>
      <c r="BM29" s="554"/>
      <c r="BN29" s="554"/>
      <c r="BO29" s="559"/>
      <c r="BP29" s="504"/>
      <c r="BQ29" s="504"/>
      <c r="BR29" s="579"/>
      <c r="BS29" s="577"/>
      <c r="BT29" s="504"/>
      <c r="BU29" s="561"/>
      <c r="BV29" s="580"/>
      <c r="BW29" s="567"/>
      <c r="BX29" s="575"/>
      <c r="BY29" s="575"/>
      <c r="BZ29" s="575"/>
      <c r="CA29" s="575"/>
      <c r="CB29" s="570"/>
      <c r="CC29" s="570"/>
      <c r="CD29" s="554"/>
      <c r="CF29" s="556"/>
      <c r="CG29" s="557"/>
      <c r="CH29" s="554"/>
      <c r="CJ29" s="504"/>
      <c r="CK29" s="557"/>
      <c r="CL29" s="572"/>
      <c r="CM29" s="554"/>
      <c r="CN29" s="554"/>
      <c r="CO29" s="554"/>
      <c r="CP29" s="559"/>
      <c r="CQ29" s="504"/>
      <c r="CR29" s="504"/>
      <c r="CS29" s="579"/>
      <c r="CT29" s="577"/>
      <c r="CU29" s="504"/>
      <c r="CV29" s="561"/>
      <c r="CW29" s="580"/>
      <c r="CX29" s="567"/>
      <c r="CY29" s="575"/>
      <c r="CZ29" s="575"/>
      <c r="DA29" s="575"/>
      <c r="DB29" s="575"/>
      <c r="DC29" s="570"/>
      <c r="DD29" s="570"/>
      <c r="DE29" s="554"/>
      <c r="DG29" s="556"/>
      <c r="DH29" s="557"/>
      <c r="DI29" s="554"/>
      <c r="DK29" s="504"/>
      <c r="DL29" s="557"/>
      <c r="DM29" s="572"/>
      <c r="DN29" s="554"/>
      <c r="DO29" s="554"/>
      <c r="DP29" s="554"/>
      <c r="DQ29" s="559"/>
      <c r="DR29" s="504"/>
      <c r="DS29" s="504"/>
      <c r="DT29" s="579"/>
      <c r="DU29" s="577"/>
      <c r="DV29" s="504"/>
      <c r="DW29" s="561"/>
      <c r="DX29" s="580"/>
      <c r="DY29" s="567"/>
      <c r="DZ29" s="575"/>
      <c r="EA29" s="575"/>
      <c r="EB29" s="575"/>
      <c r="EC29" s="575"/>
      <c r="ED29" s="570"/>
      <c r="EE29" s="570"/>
      <c r="EF29" s="554"/>
      <c r="EH29" s="556"/>
      <c r="EI29" s="557"/>
      <c r="EJ29" s="554"/>
      <c r="EL29" s="504"/>
      <c r="EM29" s="557"/>
      <c r="EN29" s="572"/>
      <c r="EO29" s="554"/>
      <c r="EP29" s="554"/>
      <c r="EQ29" s="554"/>
      <c r="ER29" s="559"/>
      <c r="ES29" s="504"/>
      <c r="ET29" s="504"/>
      <c r="EU29" s="579"/>
      <c r="EV29" s="577"/>
      <c r="EW29" s="504"/>
      <c r="EX29" s="561"/>
      <c r="EY29" s="580"/>
      <c r="EZ29" s="567"/>
      <c r="FA29" s="575"/>
      <c r="FB29" s="575"/>
      <c r="FC29" s="575"/>
      <c r="FD29" s="575"/>
      <c r="FE29" s="570"/>
      <c r="FF29" s="570"/>
      <c r="FG29" s="554"/>
      <c r="FI29" s="556"/>
      <c r="FJ29" s="557"/>
      <c r="FK29" s="554"/>
      <c r="FM29" s="504"/>
      <c r="FN29" s="557"/>
      <c r="FO29" s="572"/>
      <c r="FP29" s="554"/>
      <c r="FQ29" s="554"/>
      <c r="FR29" s="554"/>
      <c r="FS29" s="559"/>
      <c r="FT29" s="504"/>
      <c r="FU29" s="504"/>
      <c r="FV29" s="579"/>
      <c r="FW29" s="577"/>
      <c r="FX29" s="504"/>
      <c r="FY29" s="561"/>
      <c r="FZ29" s="580"/>
      <c r="GA29" s="567"/>
      <c r="GB29" s="575"/>
      <c r="GC29" s="575"/>
      <c r="GD29" s="575"/>
      <c r="GE29" s="575"/>
      <c r="GF29" s="570"/>
      <c r="GG29" s="570"/>
      <c r="GH29" s="554"/>
      <c r="GJ29" s="556"/>
      <c r="GK29" s="557"/>
      <c r="GL29" s="554"/>
      <c r="GN29" s="504"/>
      <c r="GO29" s="557"/>
      <c r="GP29" s="572"/>
      <c r="GQ29" s="554"/>
      <c r="GR29" s="554"/>
      <c r="GS29" s="554"/>
      <c r="GT29" s="559"/>
      <c r="GU29" s="504"/>
      <c r="GV29" s="504"/>
      <c r="GW29" s="579"/>
      <c r="GX29" s="577"/>
      <c r="GY29" s="504"/>
      <c r="GZ29" s="561"/>
      <c r="HA29" s="580"/>
      <c r="HB29" s="567"/>
      <c r="HC29" s="575"/>
      <c r="HD29" s="575"/>
      <c r="HE29" s="575"/>
      <c r="HF29" s="575"/>
      <c r="HG29" s="570"/>
      <c r="HH29" s="570"/>
      <c r="HI29" s="554"/>
      <c r="HK29" s="556"/>
      <c r="HL29" s="557"/>
      <c r="HM29" s="554"/>
      <c r="HO29" s="504"/>
      <c r="HP29" s="557"/>
      <c r="HQ29" s="572"/>
      <c r="HR29" s="554"/>
      <c r="HS29" s="554"/>
      <c r="HT29" s="554"/>
      <c r="HU29" s="559"/>
      <c r="HV29" s="504"/>
      <c r="HW29" s="504"/>
      <c r="HX29" s="579"/>
      <c r="HY29" s="577"/>
      <c r="HZ29" s="504"/>
      <c r="IA29" s="561"/>
      <c r="IB29" s="580"/>
      <c r="IC29" s="567"/>
      <c r="ID29" s="575"/>
      <c r="IE29" s="575"/>
      <c r="IF29" s="575"/>
      <c r="IG29" s="575"/>
      <c r="IH29" s="570"/>
      <c r="II29" s="570"/>
      <c r="IJ29" s="554"/>
      <c r="IL29" s="556"/>
      <c r="IM29" s="557"/>
      <c r="IN29" s="554"/>
      <c r="IP29" s="504"/>
      <c r="IQ29" s="557"/>
      <c r="IR29" s="572"/>
      <c r="IS29" s="554"/>
      <c r="IT29" s="554"/>
      <c r="IU29" s="554"/>
      <c r="IV29" s="559"/>
    </row>
    <row r="30" spans="1:256" s="550" customFormat="1" ht="24.75">
      <c r="A30" s="478" t="s">
        <v>943</v>
      </c>
      <c r="B30" s="479" t="s">
        <v>944</v>
      </c>
      <c r="C30" s="480">
        <v>8672078107</v>
      </c>
      <c r="D30" s="481">
        <v>830409548</v>
      </c>
      <c r="E30" s="484" t="s">
        <v>1065</v>
      </c>
      <c r="F30" s="15" t="s">
        <v>1066</v>
      </c>
      <c r="G30" s="481">
        <v>8672177855</v>
      </c>
      <c r="H30" s="481">
        <v>180181648</v>
      </c>
      <c r="I30" s="495" t="s">
        <v>1067</v>
      </c>
      <c r="J30" s="478" t="s">
        <v>1068</v>
      </c>
      <c r="K30" s="478" t="s">
        <v>1069</v>
      </c>
      <c r="L30" s="478" t="s">
        <v>1070</v>
      </c>
      <c r="M30" s="484" t="s">
        <v>976</v>
      </c>
      <c r="N30" s="482">
        <v>6</v>
      </c>
      <c r="O30" s="482">
        <v>6871</v>
      </c>
      <c r="P30" s="501"/>
      <c r="Q30" s="396">
        <v>2003</v>
      </c>
      <c r="R30" s="482">
        <v>14000</v>
      </c>
      <c r="S30" s="485">
        <v>37746</v>
      </c>
      <c r="T30" s="502">
        <v>125000</v>
      </c>
      <c r="U30" s="491" t="s">
        <v>958</v>
      </c>
      <c r="V30" s="498">
        <v>44409</v>
      </c>
      <c r="W30" s="498">
        <f t="shared" si="0"/>
        <v>44773</v>
      </c>
      <c r="X30" s="498">
        <v>44044</v>
      </c>
      <c r="Y30" s="498">
        <v>44408</v>
      </c>
      <c r="Z30" s="498">
        <v>44044</v>
      </c>
      <c r="AA30" s="498">
        <v>44408</v>
      </c>
      <c r="AB30" s="554"/>
      <c r="AD30" s="556"/>
      <c r="AE30" s="557"/>
      <c r="AF30" s="559"/>
      <c r="AG30" s="581"/>
      <c r="AH30" s="557"/>
      <c r="AI30" s="557"/>
      <c r="AJ30" s="572"/>
      <c r="AK30" s="554"/>
      <c r="AL30" s="554"/>
      <c r="AM30" s="554"/>
      <c r="AN30" s="559"/>
      <c r="AO30" s="504"/>
      <c r="AP30" s="504"/>
      <c r="AQ30" s="579"/>
      <c r="AR30" s="577"/>
      <c r="AS30" s="504"/>
      <c r="AT30" s="561"/>
      <c r="AU30" s="580"/>
      <c r="AV30" s="567"/>
      <c r="AW30" s="575"/>
      <c r="AX30" s="575"/>
      <c r="AY30" s="575"/>
      <c r="AZ30" s="575"/>
      <c r="BA30" s="575"/>
      <c r="BB30" s="575"/>
      <c r="BC30" s="554"/>
      <c r="BE30" s="556"/>
      <c r="BF30" s="557"/>
      <c r="BG30" s="559"/>
      <c r="BH30" s="581"/>
      <c r="BI30" s="557"/>
      <c r="BJ30" s="557"/>
      <c r="BK30" s="572"/>
      <c r="BL30" s="554"/>
      <c r="BM30" s="554"/>
      <c r="BN30" s="554"/>
      <c r="BO30" s="559"/>
      <c r="BP30" s="504"/>
      <c r="BQ30" s="504"/>
      <c r="BR30" s="579"/>
      <c r="BS30" s="577"/>
      <c r="BT30" s="504"/>
      <c r="BU30" s="561"/>
      <c r="BV30" s="580"/>
      <c r="BW30" s="567"/>
      <c r="BX30" s="575"/>
      <c r="BY30" s="575"/>
      <c r="BZ30" s="575"/>
      <c r="CA30" s="575"/>
      <c r="CB30" s="575"/>
      <c r="CC30" s="575"/>
      <c r="CD30" s="554"/>
      <c r="CF30" s="556"/>
      <c r="CG30" s="557"/>
      <c r="CH30" s="559"/>
      <c r="CI30" s="581"/>
      <c r="CJ30" s="557"/>
      <c r="CK30" s="557"/>
      <c r="CL30" s="572"/>
      <c r="CM30" s="554"/>
      <c r="CN30" s="554"/>
      <c r="CO30" s="554"/>
      <c r="CP30" s="559"/>
      <c r="CQ30" s="504"/>
      <c r="CR30" s="504"/>
      <c r="CS30" s="579"/>
      <c r="CT30" s="577"/>
      <c r="CU30" s="504"/>
      <c r="CV30" s="561"/>
      <c r="CW30" s="580"/>
      <c r="CX30" s="567"/>
      <c r="CY30" s="575"/>
      <c r="CZ30" s="575"/>
      <c r="DA30" s="575"/>
      <c r="DB30" s="575"/>
      <c r="DC30" s="575"/>
      <c r="DD30" s="575"/>
      <c r="DE30" s="554"/>
      <c r="DG30" s="556"/>
      <c r="DH30" s="557"/>
      <c r="DI30" s="559"/>
      <c r="DJ30" s="581"/>
      <c r="DK30" s="557"/>
      <c r="DL30" s="557"/>
      <c r="DM30" s="572"/>
      <c r="DN30" s="554"/>
      <c r="DO30" s="554"/>
      <c r="DP30" s="554"/>
      <c r="DQ30" s="559"/>
      <c r="DR30" s="504"/>
      <c r="DS30" s="504"/>
      <c r="DT30" s="579"/>
      <c r="DU30" s="577"/>
      <c r="DV30" s="504"/>
      <c r="DW30" s="561"/>
      <c r="DX30" s="580"/>
      <c r="DY30" s="567"/>
      <c r="DZ30" s="575"/>
      <c r="EA30" s="575"/>
      <c r="EB30" s="575"/>
      <c r="EC30" s="575"/>
      <c r="ED30" s="575"/>
      <c r="EE30" s="575"/>
      <c r="EF30" s="554"/>
      <c r="EH30" s="556"/>
      <c r="EI30" s="557"/>
      <c r="EJ30" s="559"/>
      <c r="EK30" s="581"/>
      <c r="EL30" s="557"/>
      <c r="EM30" s="557"/>
      <c r="EN30" s="572"/>
      <c r="EO30" s="554"/>
      <c r="EP30" s="554"/>
      <c r="EQ30" s="554"/>
      <c r="ER30" s="559"/>
      <c r="ES30" s="504"/>
      <c r="ET30" s="504"/>
      <c r="EU30" s="579"/>
      <c r="EV30" s="577"/>
      <c r="EW30" s="504"/>
      <c r="EX30" s="561"/>
      <c r="EY30" s="580"/>
      <c r="EZ30" s="567"/>
      <c r="FA30" s="575"/>
      <c r="FB30" s="575"/>
      <c r="FC30" s="575"/>
      <c r="FD30" s="575"/>
      <c r="FE30" s="575"/>
      <c r="FF30" s="575"/>
      <c r="FG30" s="554"/>
      <c r="FI30" s="556"/>
      <c r="FJ30" s="557"/>
      <c r="FK30" s="559"/>
      <c r="FL30" s="581"/>
      <c r="FM30" s="557"/>
      <c r="FN30" s="557"/>
      <c r="FO30" s="572"/>
      <c r="FP30" s="554"/>
      <c r="FQ30" s="554"/>
      <c r="FR30" s="554"/>
      <c r="FS30" s="559"/>
      <c r="FT30" s="504"/>
      <c r="FU30" s="504"/>
      <c r="FV30" s="579"/>
      <c r="FW30" s="577"/>
      <c r="FX30" s="504"/>
      <c r="FY30" s="561"/>
      <c r="FZ30" s="580"/>
      <c r="GA30" s="567"/>
      <c r="GB30" s="575"/>
      <c r="GC30" s="575"/>
      <c r="GD30" s="575"/>
      <c r="GE30" s="575"/>
      <c r="GF30" s="575"/>
      <c r="GG30" s="575"/>
      <c r="GH30" s="554"/>
      <c r="GJ30" s="556"/>
      <c r="GK30" s="557"/>
      <c r="GL30" s="559"/>
      <c r="GM30" s="581"/>
      <c r="GN30" s="557"/>
      <c r="GO30" s="557"/>
      <c r="GP30" s="572"/>
      <c r="GQ30" s="554"/>
      <c r="GR30" s="554"/>
      <c r="GS30" s="554"/>
      <c r="GT30" s="559"/>
      <c r="GU30" s="504"/>
      <c r="GV30" s="504"/>
      <c r="GW30" s="579"/>
      <c r="GX30" s="577"/>
      <c r="GY30" s="504"/>
      <c r="GZ30" s="561"/>
      <c r="HA30" s="580"/>
      <c r="HB30" s="567"/>
      <c r="HC30" s="575"/>
      <c r="HD30" s="575"/>
      <c r="HE30" s="575"/>
      <c r="HF30" s="575"/>
      <c r="HG30" s="575"/>
      <c r="HH30" s="575"/>
      <c r="HI30" s="554"/>
      <c r="HK30" s="556"/>
      <c r="HL30" s="557"/>
      <c r="HM30" s="559"/>
      <c r="HN30" s="581"/>
      <c r="HO30" s="557"/>
      <c r="HP30" s="557"/>
      <c r="HQ30" s="572"/>
      <c r="HR30" s="554"/>
      <c r="HS30" s="554"/>
      <c r="HT30" s="554"/>
      <c r="HU30" s="559"/>
      <c r="HV30" s="504"/>
      <c r="HW30" s="504"/>
      <c r="HX30" s="579"/>
      <c r="HY30" s="577"/>
      <c r="HZ30" s="504"/>
      <c r="IA30" s="561"/>
      <c r="IB30" s="580"/>
      <c r="IC30" s="567"/>
      <c r="ID30" s="575"/>
      <c r="IE30" s="575"/>
      <c r="IF30" s="575"/>
      <c r="IG30" s="575"/>
      <c r="IH30" s="575"/>
      <c r="II30" s="575"/>
      <c r="IJ30" s="554"/>
      <c r="IL30" s="556"/>
      <c r="IM30" s="557"/>
      <c r="IN30" s="559"/>
      <c r="IO30" s="581"/>
      <c r="IP30" s="557"/>
      <c r="IQ30" s="557"/>
      <c r="IR30" s="572"/>
      <c r="IS30" s="554"/>
      <c r="IT30" s="554"/>
      <c r="IU30" s="554"/>
      <c r="IV30" s="559"/>
    </row>
    <row r="31" spans="1:256" s="550" customFormat="1" ht="24.75">
      <c r="A31" s="478" t="s">
        <v>943</v>
      </c>
      <c r="B31" s="479" t="s">
        <v>944</v>
      </c>
      <c r="C31" s="480">
        <v>8672078107</v>
      </c>
      <c r="D31" s="481">
        <v>830409548</v>
      </c>
      <c r="E31" s="478" t="s">
        <v>943</v>
      </c>
      <c r="F31" s="479" t="s">
        <v>944</v>
      </c>
      <c r="G31" s="482" t="s">
        <v>945</v>
      </c>
      <c r="H31" s="481">
        <v>830409548</v>
      </c>
      <c r="I31" s="482" t="s">
        <v>1071</v>
      </c>
      <c r="J31" s="478" t="s">
        <v>1072</v>
      </c>
      <c r="K31" s="494" t="s">
        <v>1046</v>
      </c>
      <c r="L31" s="494" t="s">
        <v>1047</v>
      </c>
      <c r="M31" s="484" t="s">
        <v>1073</v>
      </c>
      <c r="N31" s="22">
        <v>7</v>
      </c>
      <c r="O31" s="482">
        <v>2464</v>
      </c>
      <c r="P31" s="482"/>
      <c r="Q31" s="482">
        <v>2007</v>
      </c>
      <c r="R31" s="482">
        <v>3500</v>
      </c>
      <c r="S31" s="586">
        <v>39399</v>
      </c>
      <c r="T31" s="502">
        <v>16200</v>
      </c>
      <c r="U31" s="482" t="s">
        <v>958</v>
      </c>
      <c r="V31" s="587">
        <v>44520</v>
      </c>
      <c r="W31" s="587">
        <f t="shared" si="0"/>
        <v>44884</v>
      </c>
      <c r="X31" s="587">
        <v>44520</v>
      </c>
      <c r="Y31" s="587">
        <f>X31+364</f>
        <v>44884</v>
      </c>
      <c r="Z31" s="587">
        <v>44520</v>
      </c>
      <c r="AA31" s="587">
        <f>Z31+364</f>
        <v>44884</v>
      </c>
      <c r="AB31" s="554"/>
      <c r="AD31" s="556"/>
      <c r="AE31" s="557"/>
      <c r="AF31" s="554"/>
      <c r="AH31" s="504"/>
      <c r="AI31" s="557"/>
      <c r="AJ31" s="504"/>
      <c r="AK31" s="554"/>
      <c r="AL31" s="571"/>
      <c r="AM31" s="571"/>
      <c r="AN31" s="559"/>
      <c r="AO31" s="530"/>
      <c r="AP31" s="504"/>
      <c r="AQ31" s="504"/>
      <c r="AR31" s="504"/>
      <c r="AS31" s="504"/>
      <c r="AT31" s="583"/>
      <c r="AU31" s="580"/>
      <c r="AV31" s="504"/>
      <c r="AW31" s="584"/>
      <c r="AX31" s="584"/>
      <c r="AY31" s="584"/>
      <c r="AZ31" s="584"/>
      <c r="BA31" s="584"/>
      <c r="BB31" s="584"/>
      <c r="BC31" s="554"/>
      <c r="BE31" s="556"/>
      <c r="BF31" s="557"/>
      <c r="BG31" s="554"/>
      <c r="BI31" s="504"/>
      <c r="BJ31" s="557"/>
      <c r="BK31" s="504"/>
      <c r="BL31" s="554"/>
      <c r="BM31" s="571"/>
      <c r="BN31" s="571"/>
      <c r="BO31" s="559"/>
      <c r="BP31" s="530"/>
      <c r="BQ31" s="504"/>
      <c r="BR31" s="504"/>
      <c r="BS31" s="504"/>
      <c r="BT31" s="504"/>
      <c r="BU31" s="583"/>
      <c r="BV31" s="580"/>
      <c r="BW31" s="504"/>
      <c r="BX31" s="584"/>
      <c r="BY31" s="584"/>
      <c r="BZ31" s="584"/>
      <c r="CA31" s="584"/>
      <c r="CB31" s="584"/>
      <c r="CC31" s="584"/>
      <c r="CD31" s="554"/>
      <c r="CF31" s="556"/>
      <c r="CG31" s="557"/>
      <c r="CH31" s="554"/>
      <c r="CJ31" s="504"/>
      <c r="CK31" s="557"/>
      <c r="CL31" s="504"/>
      <c r="CM31" s="554"/>
      <c r="CN31" s="571"/>
      <c r="CO31" s="571"/>
      <c r="CP31" s="559"/>
      <c r="CQ31" s="530"/>
      <c r="CR31" s="504"/>
      <c r="CS31" s="504"/>
      <c r="CT31" s="504"/>
      <c r="CU31" s="504"/>
      <c r="CV31" s="583"/>
      <c r="CW31" s="580"/>
      <c r="CX31" s="504"/>
      <c r="CY31" s="584"/>
      <c r="CZ31" s="584"/>
      <c r="DA31" s="584"/>
      <c r="DB31" s="584"/>
      <c r="DC31" s="584"/>
      <c r="DD31" s="584"/>
      <c r="DE31" s="554"/>
      <c r="DG31" s="556"/>
      <c r="DH31" s="557"/>
      <c r="DI31" s="554"/>
      <c r="DK31" s="504"/>
      <c r="DL31" s="557"/>
      <c r="DM31" s="504"/>
      <c r="DN31" s="554"/>
      <c r="DO31" s="571"/>
      <c r="DP31" s="571"/>
      <c r="DQ31" s="559"/>
      <c r="DR31" s="530"/>
      <c r="DS31" s="504"/>
      <c r="DT31" s="504"/>
      <c r="DU31" s="504"/>
      <c r="DV31" s="504"/>
      <c r="DW31" s="583"/>
      <c r="DX31" s="580"/>
      <c r="DY31" s="504"/>
      <c r="DZ31" s="584"/>
      <c r="EA31" s="584"/>
      <c r="EB31" s="584"/>
      <c r="EC31" s="584"/>
      <c r="ED31" s="584"/>
      <c r="EE31" s="584"/>
      <c r="EF31" s="554"/>
      <c r="EH31" s="556"/>
      <c r="EI31" s="557"/>
      <c r="EJ31" s="554"/>
      <c r="EL31" s="504"/>
      <c r="EM31" s="557"/>
      <c r="EN31" s="504"/>
      <c r="EO31" s="554"/>
      <c r="EP31" s="571"/>
      <c r="EQ31" s="571"/>
      <c r="ER31" s="559"/>
      <c r="ES31" s="530"/>
      <c r="ET31" s="504"/>
      <c r="EU31" s="504"/>
      <c r="EV31" s="504"/>
      <c r="EW31" s="504"/>
      <c r="EX31" s="583"/>
      <c r="EY31" s="580"/>
      <c r="EZ31" s="504"/>
      <c r="FA31" s="584"/>
      <c r="FB31" s="584"/>
      <c r="FC31" s="584"/>
      <c r="FD31" s="584"/>
      <c r="FE31" s="584"/>
      <c r="FF31" s="584"/>
      <c r="FG31" s="554"/>
      <c r="FI31" s="556"/>
      <c r="FJ31" s="557"/>
      <c r="FK31" s="554"/>
      <c r="FM31" s="504"/>
      <c r="FN31" s="557"/>
      <c r="FO31" s="504"/>
      <c r="FP31" s="554"/>
      <c r="FQ31" s="571"/>
      <c r="FR31" s="571"/>
      <c r="FS31" s="559"/>
      <c r="FT31" s="530"/>
      <c r="FU31" s="504"/>
      <c r="FV31" s="504"/>
      <c r="FW31" s="504"/>
      <c r="FX31" s="504"/>
      <c r="FY31" s="583"/>
      <c r="FZ31" s="580"/>
      <c r="GA31" s="504"/>
      <c r="GB31" s="584"/>
      <c r="GC31" s="584"/>
      <c r="GD31" s="584"/>
      <c r="GE31" s="584"/>
      <c r="GF31" s="584"/>
      <c r="GG31" s="584"/>
      <c r="GH31" s="554"/>
      <c r="GJ31" s="556"/>
      <c r="GK31" s="557"/>
      <c r="GL31" s="554"/>
      <c r="GN31" s="504"/>
      <c r="GO31" s="557"/>
      <c r="GP31" s="504"/>
      <c r="GQ31" s="554"/>
      <c r="GR31" s="571"/>
      <c r="GS31" s="571"/>
      <c r="GT31" s="559"/>
      <c r="GU31" s="530"/>
      <c r="GV31" s="504"/>
      <c r="GW31" s="504"/>
      <c r="GX31" s="504"/>
      <c r="GY31" s="504"/>
      <c r="GZ31" s="583"/>
      <c r="HA31" s="580"/>
      <c r="HB31" s="504"/>
      <c r="HC31" s="584"/>
      <c r="HD31" s="584"/>
      <c r="HE31" s="584"/>
      <c r="HF31" s="584"/>
      <c r="HG31" s="584"/>
      <c r="HH31" s="584"/>
      <c r="HI31" s="554"/>
      <c r="HK31" s="556"/>
      <c r="HL31" s="557"/>
      <c r="HM31" s="554"/>
      <c r="HO31" s="504"/>
      <c r="HP31" s="557"/>
      <c r="HQ31" s="504"/>
      <c r="HR31" s="554"/>
      <c r="HS31" s="571"/>
      <c r="HT31" s="571"/>
      <c r="HU31" s="559"/>
      <c r="HV31" s="530"/>
      <c r="HW31" s="504"/>
      <c r="HX31" s="504"/>
      <c r="HY31" s="504"/>
      <c r="HZ31" s="504"/>
      <c r="IA31" s="583"/>
      <c r="IB31" s="580"/>
      <c r="IC31" s="504"/>
      <c r="ID31" s="584"/>
      <c r="IE31" s="584"/>
      <c r="IF31" s="584"/>
      <c r="IG31" s="584"/>
      <c r="IH31" s="584"/>
      <c r="II31" s="584"/>
      <c r="IJ31" s="554"/>
      <c r="IL31" s="556"/>
      <c r="IM31" s="557"/>
      <c r="IN31" s="554"/>
      <c r="IP31" s="504"/>
      <c r="IQ31" s="557"/>
      <c r="IR31" s="504"/>
      <c r="IS31" s="554"/>
      <c r="IT31" s="571"/>
      <c r="IU31" s="571"/>
      <c r="IV31" s="559"/>
    </row>
    <row r="32" spans="1:256" s="550" customFormat="1" ht="12">
      <c r="A32" s="478" t="s">
        <v>1065</v>
      </c>
      <c r="B32" s="479" t="s">
        <v>1074</v>
      </c>
      <c r="C32" s="482">
        <v>8672177855</v>
      </c>
      <c r="D32" s="482">
        <v>180181648</v>
      </c>
      <c r="E32" s="478" t="s">
        <v>943</v>
      </c>
      <c r="F32" s="479" t="s">
        <v>944</v>
      </c>
      <c r="G32" s="482" t="s">
        <v>945</v>
      </c>
      <c r="H32" s="481">
        <v>830409548</v>
      </c>
      <c r="I32" s="482" t="s">
        <v>1075</v>
      </c>
      <c r="J32" s="478" t="s">
        <v>1076</v>
      </c>
      <c r="K32" s="478" t="s">
        <v>1077</v>
      </c>
      <c r="L32" s="478" t="s">
        <v>1078</v>
      </c>
      <c r="M32" s="478" t="s">
        <v>976</v>
      </c>
      <c r="N32" s="482">
        <v>7</v>
      </c>
      <c r="O32" s="482">
        <v>2664</v>
      </c>
      <c r="P32" s="482"/>
      <c r="Q32" s="482">
        <v>2003</v>
      </c>
      <c r="R32" s="482">
        <v>2580</v>
      </c>
      <c r="S32" s="586">
        <v>37921</v>
      </c>
      <c r="T32" s="502">
        <v>82000</v>
      </c>
      <c r="U32" s="482" t="s">
        <v>958</v>
      </c>
      <c r="V32" s="586">
        <v>44344</v>
      </c>
      <c r="W32" s="587">
        <f t="shared" si="0"/>
        <v>44708</v>
      </c>
      <c r="X32" s="586">
        <v>44344</v>
      </c>
      <c r="Y32" s="587">
        <f>X32+364</f>
        <v>44708</v>
      </c>
      <c r="Z32" s="586">
        <v>44344</v>
      </c>
      <c r="AA32" s="587">
        <f>Z32+364</f>
        <v>44708</v>
      </c>
      <c r="AB32" s="554"/>
      <c r="AD32" s="504"/>
      <c r="AE32" s="504"/>
      <c r="AF32" s="554"/>
      <c r="AH32" s="504"/>
      <c r="AI32" s="557"/>
      <c r="AJ32" s="504"/>
      <c r="AK32" s="554"/>
      <c r="AL32" s="554"/>
      <c r="AM32" s="554"/>
      <c r="AN32" s="554"/>
      <c r="AO32" s="504"/>
      <c r="AP32" s="504"/>
      <c r="AQ32" s="504"/>
      <c r="AR32" s="504"/>
      <c r="AS32" s="504"/>
      <c r="AT32" s="583"/>
      <c r="AU32" s="580"/>
      <c r="AV32" s="504"/>
      <c r="AW32" s="583"/>
      <c r="AX32" s="584"/>
      <c r="AY32" s="583"/>
      <c r="AZ32" s="584"/>
      <c r="BA32" s="583"/>
      <c r="BB32" s="584"/>
      <c r="BC32" s="554"/>
      <c r="BE32" s="504"/>
      <c r="BF32" s="504"/>
      <c r="BG32" s="554"/>
      <c r="BI32" s="504"/>
      <c r="BJ32" s="557"/>
      <c r="BK32" s="504"/>
      <c r="BL32" s="554"/>
      <c r="BM32" s="554"/>
      <c r="BN32" s="554"/>
      <c r="BO32" s="554"/>
      <c r="BP32" s="504"/>
      <c r="BQ32" s="504"/>
      <c r="BR32" s="504"/>
      <c r="BS32" s="504"/>
      <c r="BT32" s="504"/>
      <c r="BU32" s="583"/>
      <c r="BV32" s="580"/>
      <c r="BW32" s="504"/>
      <c r="BX32" s="583"/>
      <c r="BY32" s="584"/>
      <c r="BZ32" s="583"/>
      <c r="CA32" s="584"/>
      <c r="CB32" s="583"/>
      <c r="CC32" s="584"/>
      <c r="CD32" s="554"/>
      <c r="CF32" s="504"/>
      <c r="CG32" s="504"/>
      <c r="CH32" s="554"/>
      <c r="CJ32" s="504"/>
      <c r="CK32" s="557"/>
      <c r="CL32" s="504"/>
      <c r="CM32" s="554"/>
      <c r="CN32" s="554"/>
      <c r="CO32" s="554"/>
      <c r="CP32" s="554"/>
      <c r="CQ32" s="504"/>
      <c r="CR32" s="504"/>
      <c r="CS32" s="504"/>
      <c r="CT32" s="504"/>
      <c r="CU32" s="504"/>
      <c r="CV32" s="583"/>
      <c r="CW32" s="580"/>
      <c r="CX32" s="504"/>
      <c r="CY32" s="583"/>
      <c r="CZ32" s="584"/>
      <c r="DA32" s="583"/>
      <c r="DB32" s="584"/>
      <c r="DC32" s="583"/>
      <c r="DD32" s="584"/>
      <c r="DE32" s="554"/>
      <c r="DG32" s="504"/>
      <c r="DH32" s="504"/>
      <c r="DI32" s="554"/>
      <c r="DK32" s="504"/>
      <c r="DL32" s="557"/>
      <c r="DM32" s="504"/>
      <c r="DN32" s="554"/>
      <c r="DO32" s="554"/>
      <c r="DP32" s="554"/>
      <c r="DQ32" s="554"/>
      <c r="DR32" s="504"/>
      <c r="DS32" s="504"/>
      <c r="DT32" s="504"/>
      <c r="DU32" s="504"/>
      <c r="DV32" s="504"/>
      <c r="DW32" s="583"/>
      <c r="DX32" s="580"/>
      <c r="DY32" s="504"/>
      <c r="DZ32" s="583"/>
      <c r="EA32" s="584"/>
      <c r="EB32" s="583"/>
      <c r="EC32" s="584"/>
      <c r="ED32" s="583"/>
      <c r="EE32" s="584"/>
      <c r="EF32" s="554"/>
      <c r="EH32" s="504"/>
      <c r="EI32" s="504"/>
      <c r="EJ32" s="554"/>
      <c r="EL32" s="504"/>
      <c r="EM32" s="557"/>
      <c r="EN32" s="504"/>
      <c r="EO32" s="554"/>
      <c r="EP32" s="554"/>
      <c r="EQ32" s="554"/>
      <c r="ER32" s="554"/>
      <c r="ES32" s="504"/>
      <c r="ET32" s="504"/>
      <c r="EU32" s="504"/>
      <c r="EV32" s="504"/>
      <c r="EW32" s="504"/>
      <c r="EX32" s="583"/>
      <c r="EY32" s="580"/>
      <c r="EZ32" s="504"/>
      <c r="FA32" s="583"/>
      <c r="FB32" s="584"/>
      <c r="FC32" s="583"/>
      <c r="FD32" s="584"/>
      <c r="FE32" s="583"/>
      <c r="FF32" s="584"/>
      <c r="FG32" s="554"/>
      <c r="FI32" s="504"/>
      <c r="FJ32" s="504"/>
      <c r="FK32" s="554"/>
      <c r="FM32" s="504"/>
      <c r="FN32" s="557"/>
      <c r="FO32" s="504"/>
      <c r="FP32" s="554"/>
      <c r="FQ32" s="554"/>
      <c r="FR32" s="554"/>
      <c r="FS32" s="554"/>
      <c r="FT32" s="504"/>
      <c r="FU32" s="504"/>
      <c r="FV32" s="504"/>
      <c r="FW32" s="504"/>
      <c r="FX32" s="504"/>
      <c r="FY32" s="583"/>
      <c r="FZ32" s="580"/>
      <c r="GA32" s="504"/>
      <c r="GB32" s="583"/>
      <c r="GC32" s="584"/>
      <c r="GD32" s="583"/>
      <c r="GE32" s="584"/>
      <c r="GF32" s="583"/>
      <c r="GG32" s="584"/>
      <c r="GH32" s="554"/>
      <c r="GJ32" s="504"/>
      <c r="GK32" s="504"/>
      <c r="GL32" s="554"/>
      <c r="GN32" s="504"/>
      <c r="GO32" s="557"/>
      <c r="GP32" s="504"/>
      <c r="GQ32" s="554"/>
      <c r="GR32" s="554"/>
      <c r="GS32" s="554"/>
      <c r="GT32" s="554"/>
      <c r="GU32" s="504"/>
      <c r="GV32" s="504"/>
      <c r="GW32" s="504"/>
      <c r="GX32" s="504"/>
      <c r="GY32" s="504"/>
      <c r="GZ32" s="583"/>
      <c r="HA32" s="580"/>
      <c r="HB32" s="504"/>
      <c r="HC32" s="583"/>
      <c r="HD32" s="584"/>
      <c r="HE32" s="583"/>
      <c r="HF32" s="584"/>
      <c r="HG32" s="583"/>
      <c r="HH32" s="584"/>
      <c r="HI32" s="554"/>
      <c r="HK32" s="504"/>
      <c r="HL32" s="504"/>
      <c r="HM32" s="554"/>
      <c r="HO32" s="504"/>
      <c r="HP32" s="557"/>
      <c r="HQ32" s="504"/>
      <c r="HR32" s="554"/>
      <c r="HS32" s="554"/>
      <c r="HT32" s="554"/>
      <c r="HU32" s="554"/>
      <c r="HV32" s="504"/>
      <c r="HW32" s="504"/>
      <c r="HX32" s="504"/>
      <c r="HY32" s="504"/>
      <c r="HZ32" s="504"/>
      <c r="IA32" s="583"/>
      <c r="IB32" s="580"/>
      <c r="IC32" s="504"/>
      <c r="ID32" s="583"/>
      <c r="IE32" s="584"/>
      <c r="IF32" s="583"/>
      <c r="IG32" s="584"/>
      <c r="IH32" s="583"/>
      <c r="II32" s="584"/>
      <c r="IJ32" s="554"/>
      <c r="IL32" s="504"/>
      <c r="IM32" s="504"/>
      <c r="IN32" s="554"/>
      <c r="IP32" s="504"/>
      <c r="IQ32" s="557"/>
      <c r="IR32" s="504"/>
      <c r="IS32" s="554"/>
      <c r="IT32" s="554"/>
      <c r="IU32" s="554"/>
      <c r="IV32" s="554"/>
    </row>
    <row r="33" spans="1:247" s="552" customFormat="1" ht="12">
      <c r="A33" s="554"/>
      <c r="B33" s="550"/>
      <c r="C33" s="504"/>
      <c r="D33" s="551"/>
      <c r="T33" s="553"/>
      <c r="U33" s="551"/>
      <c r="AB33" s="554"/>
      <c r="AC33" s="550"/>
      <c r="AD33" s="504"/>
      <c r="AE33" s="551"/>
      <c r="AU33" s="553"/>
      <c r="AV33" s="551"/>
      <c r="BC33" s="554"/>
      <c r="BD33" s="550"/>
      <c r="BE33" s="504"/>
      <c r="BF33" s="551"/>
      <c r="BV33" s="553"/>
      <c r="BW33" s="551"/>
      <c r="CD33" s="554"/>
      <c r="CE33" s="550"/>
      <c r="CF33" s="504"/>
      <c r="CG33" s="551"/>
      <c r="CW33" s="553"/>
      <c r="CX33" s="551"/>
      <c r="DE33" s="554"/>
      <c r="DF33" s="550"/>
      <c r="DG33" s="504"/>
      <c r="DH33" s="551"/>
      <c r="DX33" s="553"/>
      <c r="DY33" s="551"/>
      <c r="EF33" s="554"/>
      <c r="EG33" s="550"/>
      <c r="EH33" s="504"/>
      <c r="EI33" s="551"/>
      <c r="EY33" s="553"/>
      <c r="EZ33" s="551"/>
      <c r="FG33" s="554"/>
      <c r="FH33" s="550"/>
      <c r="FI33" s="504"/>
      <c r="FJ33" s="551"/>
      <c r="FZ33" s="553"/>
      <c r="GA33" s="551"/>
      <c r="GH33" s="554"/>
      <c r="GI33" s="550"/>
      <c r="GJ33" s="504"/>
      <c r="GK33" s="551"/>
      <c r="HA33" s="553"/>
      <c r="HB33" s="551"/>
      <c r="HI33" s="554"/>
      <c r="HJ33" s="550"/>
      <c r="HK33" s="504"/>
      <c r="HL33" s="551"/>
      <c r="IB33" s="553"/>
      <c r="IC33" s="551"/>
      <c r="IJ33" s="554"/>
      <c r="IK33" s="550"/>
      <c r="IL33" s="504"/>
      <c r="IM33" s="551"/>
    </row>
    <row r="34" spans="1:247" s="552" customFormat="1" ht="12">
      <c r="A34" s="554"/>
      <c r="B34" s="550"/>
      <c r="C34" s="504"/>
      <c r="D34" s="551"/>
      <c r="T34" s="553"/>
      <c r="U34" s="551"/>
      <c r="AB34" s="554"/>
      <c r="AC34" s="550"/>
      <c r="AD34" s="504"/>
      <c r="AE34" s="551"/>
      <c r="AU34" s="553"/>
      <c r="AV34" s="551"/>
      <c r="BC34" s="554"/>
      <c r="BD34" s="550"/>
      <c r="BE34" s="504"/>
      <c r="BF34" s="551"/>
      <c r="BV34" s="553"/>
      <c r="BW34" s="551"/>
      <c r="CD34" s="554"/>
      <c r="CE34" s="550"/>
      <c r="CF34" s="504"/>
      <c r="CG34" s="551"/>
      <c r="CW34" s="553"/>
      <c r="CX34" s="551"/>
      <c r="DE34" s="554"/>
      <c r="DF34" s="550"/>
      <c r="DG34" s="504"/>
      <c r="DH34" s="551"/>
      <c r="DX34" s="553"/>
      <c r="DY34" s="551"/>
      <c r="EF34" s="554"/>
      <c r="EG34" s="550"/>
      <c r="EH34" s="504"/>
      <c r="EI34" s="551"/>
      <c r="EY34" s="553"/>
      <c r="EZ34" s="551"/>
      <c r="FG34" s="554"/>
      <c r="FH34" s="550"/>
      <c r="FI34" s="504"/>
      <c r="FJ34" s="551"/>
      <c r="FZ34" s="553"/>
      <c r="GA34" s="551"/>
      <c r="GH34" s="554"/>
      <c r="GI34" s="550"/>
      <c r="GJ34" s="504"/>
      <c r="GK34" s="551"/>
      <c r="HA34" s="553"/>
      <c r="HB34" s="551"/>
      <c r="HI34" s="554"/>
      <c r="HJ34" s="550"/>
      <c r="HK34" s="504"/>
      <c r="HL34" s="551"/>
      <c r="IB34" s="553"/>
      <c r="IC34" s="551"/>
      <c r="IJ34" s="554"/>
      <c r="IK34" s="550"/>
      <c r="IL34" s="504"/>
      <c r="IM34" s="551"/>
    </row>
  </sheetData>
  <sheetProtection/>
  <mergeCells count="238">
    <mergeCell ref="IV3:IV5"/>
    <mergeCell ref="AW4:BB4"/>
    <mergeCell ref="BX4:CC4"/>
    <mergeCell ref="CY4:DD4"/>
    <mergeCell ref="DZ4:EE4"/>
    <mergeCell ref="FA4:FF4"/>
    <mergeCell ref="GB4:GG4"/>
    <mergeCell ref="HC4:HH4"/>
    <mergeCell ref="ID4:II4"/>
    <mergeCell ref="IP3:IP5"/>
    <mergeCell ref="IQ3:IQ5"/>
    <mergeCell ref="IR3:IR5"/>
    <mergeCell ref="IS3:IS5"/>
    <mergeCell ref="IT3:IT5"/>
    <mergeCell ref="IU3:IU5"/>
    <mergeCell ref="IJ3:IJ5"/>
    <mergeCell ref="IK3:IK5"/>
    <mergeCell ref="IL3:IL5"/>
    <mergeCell ref="IM3:IM5"/>
    <mergeCell ref="IN3:IN5"/>
    <mergeCell ref="IO3:IO5"/>
    <mergeCell ref="IA3:IA5"/>
    <mergeCell ref="IB3:IB5"/>
    <mergeCell ref="IC3:IC5"/>
    <mergeCell ref="ID3:IE3"/>
    <mergeCell ref="IF3:IG3"/>
    <mergeCell ref="IH3:II3"/>
    <mergeCell ref="HU3:HU5"/>
    <mergeCell ref="HV3:HV5"/>
    <mergeCell ref="HW3:HW5"/>
    <mergeCell ref="HX3:HX5"/>
    <mergeCell ref="HY3:HY5"/>
    <mergeCell ref="HZ3:HZ5"/>
    <mergeCell ref="HO3:HO5"/>
    <mergeCell ref="HP3:HP5"/>
    <mergeCell ref="HQ3:HQ5"/>
    <mergeCell ref="HR3:HR5"/>
    <mergeCell ref="HS3:HS5"/>
    <mergeCell ref="HT3:HT5"/>
    <mergeCell ref="HI3:HI5"/>
    <mergeCell ref="HJ3:HJ5"/>
    <mergeCell ref="HK3:HK5"/>
    <mergeCell ref="HL3:HL5"/>
    <mergeCell ref="HM3:HM5"/>
    <mergeCell ref="HN3:HN5"/>
    <mergeCell ref="GZ3:GZ5"/>
    <mergeCell ref="HA3:HA5"/>
    <mergeCell ref="HB3:HB5"/>
    <mergeCell ref="HC3:HD3"/>
    <mergeCell ref="HE3:HF3"/>
    <mergeCell ref="HG3:HH3"/>
    <mergeCell ref="GT3:GT5"/>
    <mergeCell ref="GU3:GU5"/>
    <mergeCell ref="GV3:GV5"/>
    <mergeCell ref="GW3:GW5"/>
    <mergeCell ref="GX3:GX5"/>
    <mergeCell ref="GY3:GY5"/>
    <mergeCell ref="GN3:GN5"/>
    <mergeCell ref="GO3:GO5"/>
    <mergeCell ref="GP3:GP5"/>
    <mergeCell ref="GQ3:GQ5"/>
    <mergeCell ref="GR3:GR5"/>
    <mergeCell ref="GS3:GS5"/>
    <mergeCell ref="GH3:GH5"/>
    <mergeCell ref="GI3:GI5"/>
    <mergeCell ref="GJ3:GJ5"/>
    <mergeCell ref="GK3:GK5"/>
    <mergeCell ref="GL3:GL5"/>
    <mergeCell ref="GM3:GM5"/>
    <mergeCell ref="FY3:FY5"/>
    <mergeCell ref="FZ3:FZ5"/>
    <mergeCell ref="GA3:GA5"/>
    <mergeCell ref="GB3:GC3"/>
    <mergeCell ref="GD3:GE3"/>
    <mergeCell ref="GF3:GG3"/>
    <mergeCell ref="FS3:FS5"/>
    <mergeCell ref="FT3:FT5"/>
    <mergeCell ref="FU3:FU5"/>
    <mergeCell ref="FV3:FV5"/>
    <mergeCell ref="FW3:FW5"/>
    <mergeCell ref="FX3:FX5"/>
    <mergeCell ref="FM3:FM5"/>
    <mergeCell ref="FN3:FN5"/>
    <mergeCell ref="FO3:FO5"/>
    <mergeCell ref="FP3:FP5"/>
    <mergeCell ref="FQ3:FQ5"/>
    <mergeCell ref="FR3:FR5"/>
    <mergeCell ref="FG3:FG5"/>
    <mergeCell ref="FH3:FH5"/>
    <mergeCell ref="FI3:FI5"/>
    <mergeCell ref="FJ3:FJ5"/>
    <mergeCell ref="FK3:FK5"/>
    <mergeCell ref="FL3:FL5"/>
    <mergeCell ref="EX3:EX5"/>
    <mergeCell ref="EY3:EY5"/>
    <mergeCell ref="EZ3:EZ5"/>
    <mergeCell ref="FA3:FB3"/>
    <mergeCell ref="FC3:FD3"/>
    <mergeCell ref="FE3:FF3"/>
    <mergeCell ref="ER3:ER5"/>
    <mergeCell ref="ES3:ES5"/>
    <mergeCell ref="ET3:ET5"/>
    <mergeCell ref="EU3:EU5"/>
    <mergeCell ref="EV3:EV5"/>
    <mergeCell ref="EW3:EW5"/>
    <mergeCell ref="EL3:EL5"/>
    <mergeCell ref="EM3:EM5"/>
    <mergeCell ref="EN3:EN5"/>
    <mergeCell ref="EO3:EO5"/>
    <mergeCell ref="EP3:EP5"/>
    <mergeCell ref="EQ3:EQ5"/>
    <mergeCell ref="EF3:EF5"/>
    <mergeCell ref="EG3:EG5"/>
    <mergeCell ref="EH3:EH5"/>
    <mergeCell ref="EI3:EI5"/>
    <mergeCell ref="EJ3:EJ5"/>
    <mergeCell ref="EK3:EK5"/>
    <mergeCell ref="DW3:DW5"/>
    <mergeCell ref="DX3:DX5"/>
    <mergeCell ref="DY3:DY5"/>
    <mergeCell ref="DZ3:EA3"/>
    <mergeCell ref="EB3:EC3"/>
    <mergeCell ref="ED3:EE3"/>
    <mergeCell ref="DQ3:DQ5"/>
    <mergeCell ref="DR3:DR5"/>
    <mergeCell ref="DS3:DS5"/>
    <mergeCell ref="DT3:DT5"/>
    <mergeCell ref="DU3:DU5"/>
    <mergeCell ref="DV3:DV5"/>
    <mergeCell ref="DK3:DK5"/>
    <mergeCell ref="DL3:DL5"/>
    <mergeCell ref="DM3:DM5"/>
    <mergeCell ref="DN3:DN5"/>
    <mergeCell ref="DO3:DO5"/>
    <mergeCell ref="DP3:DP5"/>
    <mergeCell ref="DE3:DE5"/>
    <mergeCell ref="DF3:DF5"/>
    <mergeCell ref="DG3:DG5"/>
    <mergeCell ref="DH3:DH5"/>
    <mergeCell ref="DI3:DI5"/>
    <mergeCell ref="DJ3:DJ5"/>
    <mergeCell ref="CV3:CV5"/>
    <mergeCell ref="CW3:CW5"/>
    <mergeCell ref="CX3:CX5"/>
    <mergeCell ref="CY3:CZ3"/>
    <mergeCell ref="DA3:DB3"/>
    <mergeCell ref="DC3:DD3"/>
    <mergeCell ref="CP3:CP5"/>
    <mergeCell ref="CQ3:CQ5"/>
    <mergeCell ref="CR3:CR5"/>
    <mergeCell ref="CS3:CS5"/>
    <mergeCell ref="CT3:CT5"/>
    <mergeCell ref="CU3:CU5"/>
    <mergeCell ref="CJ3:CJ5"/>
    <mergeCell ref="CK3:CK5"/>
    <mergeCell ref="CL3:CL5"/>
    <mergeCell ref="CM3:CM5"/>
    <mergeCell ref="CN3:CN5"/>
    <mergeCell ref="CO3:CO5"/>
    <mergeCell ref="CD3:CD5"/>
    <mergeCell ref="CE3:CE5"/>
    <mergeCell ref="CF3:CF5"/>
    <mergeCell ref="CG3:CG5"/>
    <mergeCell ref="CH3:CH5"/>
    <mergeCell ref="CI3:CI5"/>
    <mergeCell ref="BU3:BU5"/>
    <mergeCell ref="BV3:BV5"/>
    <mergeCell ref="BW3:BW5"/>
    <mergeCell ref="BX3:BY3"/>
    <mergeCell ref="BZ3:CA3"/>
    <mergeCell ref="CB3:CC3"/>
    <mergeCell ref="BO3:BO5"/>
    <mergeCell ref="BP3:BP5"/>
    <mergeCell ref="BQ3:BQ5"/>
    <mergeCell ref="BR3:BR5"/>
    <mergeCell ref="BS3:BS5"/>
    <mergeCell ref="BT3:BT5"/>
    <mergeCell ref="BI3:BI5"/>
    <mergeCell ref="BJ3:BJ5"/>
    <mergeCell ref="BK3:BK5"/>
    <mergeCell ref="BL3:BL5"/>
    <mergeCell ref="BM3:BM5"/>
    <mergeCell ref="BN3:BN5"/>
    <mergeCell ref="BC3:BC5"/>
    <mergeCell ref="BD3:BD5"/>
    <mergeCell ref="BE3:BE5"/>
    <mergeCell ref="BF3:BF5"/>
    <mergeCell ref="BG3:BG5"/>
    <mergeCell ref="BH3:BH5"/>
    <mergeCell ref="AT3:AT5"/>
    <mergeCell ref="AU3:AU5"/>
    <mergeCell ref="AV3:AV5"/>
    <mergeCell ref="AW3:AX3"/>
    <mergeCell ref="AY3:AZ3"/>
    <mergeCell ref="BA3:BB3"/>
    <mergeCell ref="AN3:AN5"/>
    <mergeCell ref="AO3:AO5"/>
    <mergeCell ref="AP3:AP5"/>
    <mergeCell ref="AQ3:AQ5"/>
    <mergeCell ref="AR3:AR5"/>
    <mergeCell ref="AS3:AS5"/>
    <mergeCell ref="AH3:AH5"/>
    <mergeCell ref="AI3:AI5"/>
    <mergeCell ref="AJ3:AJ5"/>
    <mergeCell ref="AK3:AK5"/>
    <mergeCell ref="AL3:AL5"/>
    <mergeCell ref="AM3:AM5"/>
    <mergeCell ref="AB3:AB5"/>
    <mergeCell ref="AC3:AC5"/>
    <mergeCell ref="AD3:AD5"/>
    <mergeCell ref="AE3:AE5"/>
    <mergeCell ref="AF3:AF5"/>
    <mergeCell ref="AG3:AG5"/>
    <mergeCell ref="S3:S5"/>
    <mergeCell ref="T3:T5"/>
    <mergeCell ref="U3:U5"/>
    <mergeCell ref="V3:W3"/>
    <mergeCell ref="X3:Y3"/>
    <mergeCell ref="Z3:AA3"/>
    <mergeCell ref="V4:AA4"/>
    <mergeCell ref="M3:M5"/>
    <mergeCell ref="N3:N5"/>
    <mergeCell ref="O3:O5"/>
    <mergeCell ref="P3:P5"/>
    <mergeCell ref="Q3:Q5"/>
    <mergeCell ref="R3:R5"/>
    <mergeCell ref="G3:G5"/>
    <mergeCell ref="H3:H5"/>
    <mergeCell ref="I3:I5"/>
    <mergeCell ref="J3:J5"/>
    <mergeCell ref="K3:K5"/>
    <mergeCell ref="L3:L5"/>
    <mergeCell ref="A3:A5"/>
    <mergeCell ref="B3:B5"/>
    <mergeCell ref="C3:C5"/>
    <mergeCell ref="D3:D5"/>
    <mergeCell ref="E3:E5"/>
    <mergeCell ref="F3:F5"/>
  </mergeCells>
  <dataValidations count="16">
    <dataValidation type="date" operator="notEqual" allowBlank="1" showInputMessage="1" showErrorMessage="1" prompt="Data musi być w formacie RRRR-MM-DD" error="Data musi być w formacie RRRR-MM-DD" sqref="V6:AA7 X9:AA21 V8:W22 X22:Y22">
      <formula1>1</formula1>
    </dataValidation>
    <dataValidation type="date" operator="notEqual" allowBlank="1" showInputMessage="1" showErrorMessage="1" error="Data musi być w formacie RRRR-MM-DD" sqref="X8:AA8 Z22:AA30 V23:Y30">
      <formula1>1</formula1>
    </dataValidation>
    <dataValidation type="whole" operator="greaterThanOrEqual" allowBlank="1" showInputMessage="1" showErrorMessage="1" prompt="Liczba miejsc nie może być niższa niż 0" error="Liczba miejsc nie może być niższa niż 0" sqref="N6">
      <formula1>0</formula1>
    </dataValidation>
    <dataValidation type="whole" operator="greaterThanOrEqual" allowBlank="1" showInputMessage="1" showErrorMessage="1" error="Liczba miejsc nie może być niższa niż 0" sqref="N7:N31">
      <formula1>0</formula1>
    </dataValidation>
    <dataValidation type="whole" operator="greaterThanOrEqual" allowBlank="1" showInputMessage="1" showErrorMessage="1" prompt="DMC musi być większa lub równa 0" error="DMC musi być większa lub równa 0" sqref="R6">
      <formula1>0</formula1>
    </dataValidation>
    <dataValidation type="whole" operator="greaterThanOrEqual" allowBlank="1" showInputMessage="1" showErrorMessage="1" error="DMC musi być większa lub równa 0" sqref="R7:R30">
      <formula1>0</formula1>
    </dataValidation>
    <dataValidation type="whole" operator="lessThanOrEqual" allowBlank="1" showInputMessage="1" showErrorMessage="1" error="Rok produkcji nie może być większa niż rok aktualny" sqref="Q7 Q9:Q30">
      <formula1>YEAR(TODAY())+1</formula1>
    </dataValidation>
    <dataValidation type="whole" operator="lessThanOrEqual" allowBlank="1" showInputMessage="1" showErrorMessage="1" prompt="Rok produkcji nie może być większa niż rok aktualny" error="Rok produkcji nie może być większa niż rok aktualny" sqref="Q8">
      <formula1>YEAR(TODAY())+1</formula1>
    </dataValidation>
    <dataValidation type="whole" operator="greaterThanOrEqual" allowBlank="1" showInputMessage="1" showErrorMessage="1" prompt="Ładowność musi być większa lub równa 0" error="Ładowność musi być większa lub równa 0" sqref="P6">
      <formula1>0</formula1>
    </dataValidation>
    <dataValidation type="whole" operator="greaterThanOrEqual" allowBlank="1" showInputMessage="1" showErrorMessage="1" error="Ładowność musi być większa lub równa 0" sqref="P7:P30">
      <formula1>0</formula1>
    </dataValidation>
    <dataValidation type="whole" operator="greaterThanOrEqual" allowBlank="1" showInputMessage="1" showErrorMessage="1" prompt="Pojemność silnika musi być większa od 0" error="Pojemność silnika musi być większa od 0" sqref="O6">
      <formula1>0</formula1>
    </dataValidation>
    <dataValidation type="whole" operator="greaterThanOrEqual" allowBlank="1" showInputMessage="1" showErrorMessage="1" error="Pojemność silnika musi być większa od 0" sqref="O7:O30">
      <formula1>0</formula1>
    </dataValidation>
    <dataValidation type="date" operator="lessThanOrEqual" allowBlank="1" showInputMessage="1" showErrorMessage="1" prompt="Data musi być w formacie RRRR-MM-DD i musi być starsza niż data dzisiejsza" error="Data musi być w formacie RRRR-MM-DD i musi być starsza niż data dzisiejsza" sqref="S6">
      <formula1>TODAY()+365</formula1>
    </dataValidation>
    <dataValidation type="date" operator="lessThanOrEqual" allowBlank="1" showInputMessage="1" showErrorMessage="1" error="Data musi być w formacie RRRR-MM-DD i musi być starsza niż data dzisiejsza" sqref="S7:S30">
      <formula1>TODAY()+365</formula1>
    </dataValidation>
    <dataValidation type="textLength" operator="lessThanOrEqual" allowBlank="1" showInputMessage="1" showErrorMessage="1" prompt="proszę zachować ciągłość znaków ( bez spacji)&#10;Numer powinien zawierać&#10; - 8 znaków" error="proszę zachować ciągłość znaków ( bez spacji)&#10;Numer powinien zawierać&#10; - 8 znaków" sqref="I6">
      <formula1>8</formula1>
    </dataValidation>
    <dataValidation type="textLength" operator="lessThanOrEqual" allowBlank="1" showErrorMessage="1" prompt="proszę zachować ciągłość znaków ( bez spacji)&#10;Numer powinien zawierać&#10; - 7 znaków" error="proszę zachować ciągłość znaków ( bez spacji)&#10;Numer powinien zawierać&#10; - 8 znaków" sqref="I7:I30">
      <formula1>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2"/>
  <sheetViews>
    <sheetView zoomScale="69" zoomScaleNormal="69" zoomScalePageLayoutView="0" workbookViewId="0" topLeftCell="A1">
      <pane ySplit="4" topLeftCell="A5" activePane="bottomLeft" state="frozen"/>
      <selection pane="topLeft" activeCell="A1" sqref="A1"/>
      <selection pane="bottomLeft" activeCell="A5" sqref="A5:D5"/>
    </sheetView>
  </sheetViews>
  <sheetFormatPr defaultColWidth="9.28125" defaultRowHeight="15"/>
  <cols>
    <col min="1" max="1" width="6.28125" style="3" customWidth="1"/>
    <col min="2" max="2" width="34.28125" style="3" customWidth="1"/>
    <col min="3" max="3" width="56.421875" style="3" customWidth="1"/>
    <col min="4" max="4" width="21.7109375" style="3" customWidth="1"/>
    <col min="5" max="5" width="19.7109375" style="3" customWidth="1"/>
    <col min="6" max="6" width="21.28125" style="3" customWidth="1"/>
    <col min="7" max="7" width="29.28125" style="3" customWidth="1"/>
    <col min="8" max="8" width="20.7109375" style="3" customWidth="1"/>
    <col min="9" max="9" width="54.00390625" style="3" customWidth="1"/>
    <col min="10" max="10" width="31.7109375" style="3" customWidth="1"/>
    <col min="11" max="11" width="5.57421875" style="3" customWidth="1"/>
    <col min="12" max="12" width="19.28125" style="3" customWidth="1"/>
    <col min="13" max="13" width="18.28125" style="3" customWidth="1"/>
    <col min="14" max="14" width="20.57421875" style="3" customWidth="1"/>
    <col min="15" max="15" width="20.28125" style="3" customWidth="1"/>
    <col min="16" max="16" width="19.28125" style="3" customWidth="1"/>
    <col min="17" max="17" width="23.28125" style="3" customWidth="1"/>
    <col min="18" max="18" width="24.57421875" style="3" customWidth="1"/>
    <col min="19" max="19" width="32.7109375" style="3" customWidth="1"/>
    <col min="20" max="16384" width="9.28125" style="3" customWidth="1"/>
  </cols>
  <sheetData>
    <row r="1" ht="13.5">
      <c r="A1" s="513" t="s">
        <v>1080</v>
      </c>
    </row>
    <row r="2" spans="1:19" ht="14.25" thickBot="1">
      <c r="A2" s="59"/>
      <c r="B2" s="59"/>
      <c r="C2" s="60" t="s">
        <v>437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s="38" customFormat="1" ht="96.75" thickBot="1">
      <c r="A3" s="181" t="s">
        <v>438</v>
      </c>
      <c r="B3" s="182"/>
      <c r="C3" s="183" t="s">
        <v>893</v>
      </c>
      <c r="D3" s="183" t="s">
        <v>894</v>
      </c>
      <c r="E3" s="183" t="s">
        <v>895</v>
      </c>
      <c r="F3" s="183" t="s">
        <v>439</v>
      </c>
      <c r="G3" s="184" t="s">
        <v>896</v>
      </c>
      <c r="H3" s="185" t="s">
        <v>440</v>
      </c>
      <c r="I3" s="182" t="s">
        <v>897</v>
      </c>
      <c r="J3" s="183" t="s">
        <v>898</v>
      </c>
      <c r="K3" s="183" t="s">
        <v>366</v>
      </c>
      <c r="L3" s="183" t="s">
        <v>899</v>
      </c>
      <c r="M3" s="183" t="s">
        <v>441</v>
      </c>
      <c r="N3" s="183" t="s">
        <v>900</v>
      </c>
      <c r="O3" s="183" t="s">
        <v>901</v>
      </c>
      <c r="P3" s="183" t="s">
        <v>902</v>
      </c>
      <c r="Q3" s="183" t="s">
        <v>442</v>
      </c>
      <c r="R3" s="183"/>
      <c r="S3" s="186"/>
    </row>
    <row r="4" spans="1:19" s="12" customFormat="1" ht="78" customHeight="1" hidden="1" thickBot="1">
      <c r="A4" s="177"/>
      <c r="B4" s="178"/>
      <c r="C4" s="61"/>
      <c r="D4" s="61"/>
      <c r="E4" s="61"/>
      <c r="F4" s="61"/>
      <c r="G4" s="61"/>
      <c r="H4" s="61"/>
      <c r="I4" s="61"/>
      <c r="J4" s="61"/>
      <c r="K4" s="62"/>
      <c r="L4" s="179"/>
      <c r="M4" s="179"/>
      <c r="N4" s="179"/>
      <c r="O4" s="179"/>
      <c r="P4" s="179"/>
      <c r="Q4" s="180" t="s">
        <v>545</v>
      </c>
      <c r="R4" s="180" t="s">
        <v>546</v>
      </c>
      <c r="S4" s="180" t="s">
        <v>547</v>
      </c>
    </row>
    <row r="5" spans="1:19" s="528" customFormat="1" ht="24" customHeight="1" thickBot="1">
      <c r="A5" s="606" t="s">
        <v>443</v>
      </c>
      <c r="B5" s="606"/>
      <c r="C5" s="606"/>
      <c r="D5" s="606"/>
      <c r="E5" s="162"/>
      <c r="F5" s="163"/>
      <c r="G5" s="163"/>
      <c r="H5" s="163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</row>
    <row r="6" spans="1:19" s="36" customFormat="1" ht="27.75" customHeight="1">
      <c r="A6" s="592" t="s">
        <v>444</v>
      </c>
      <c r="B6" s="593"/>
      <c r="C6" s="593"/>
      <c r="D6" s="593"/>
      <c r="E6" s="211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4"/>
    </row>
    <row r="7" spans="1:19" s="36" customFormat="1" ht="27.75" customHeight="1">
      <c r="A7" s="165"/>
      <c r="B7" s="95" t="s">
        <v>590</v>
      </c>
      <c r="C7" s="96"/>
      <c r="D7" s="96"/>
      <c r="E7" s="96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166"/>
    </row>
    <row r="8" spans="1:19" s="529" customFormat="1" ht="27">
      <c r="A8" s="175">
        <v>1</v>
      </c>
      <c r="B8" s="169" t="s">
        <v>386</v>
      </c>
      <c r="C8" s="76" t="s">
        <v>446</v>
      </c>
      <c r="D8" s="77" t="s">
        <v>447</v>
      </c>
      <c r="E8" s="170" t="s">
        <v>454</v>
      </c>
      <c r="F8" s="65" t="s">
        <v>530</v>
      </c>
      <c r="G8" s="77">
        <v>38088.74</v>
      </c>
      <c r="H8" s="77"/>
      <c r="I8" s="77" t="s">
        <v>448</v>
      </c>
      <c r="J8" s="77" t="s">
        <v>449</v>
      </c>
      <c r="K8" s="54"/>
      <c r="L8" s="53">
        <v>51.96</v>
      </c>
      <c r="M8" s="53" t="s">
        <v>191</v>
      </c>
      <c r="N8" s="53" t="s">
        <v>191</v>
      </c>
      <c r="O8" s="53" t="s">
        <v>85</v>
      </c>
      <c r="P8" s="53" t="s">
        <v>90</v>
      </c>
      <c r="Q8" s="53" t="s">
        <v>2</v>
      </c>
      <c r="R8" s="53" t="s">
        <v>3</v>
      </c>
      <c r="S8" s="176" t="s">
        <v>191</v>
      </c>
    </row>
    <row r="9" spans="1:19" s="530" customFormat="1" ht="15.75" customHeight="1" thickBot="1">
      <c r="A9" s="187"/>
      <c r="B9" s="188"/>
      <c r="C9" s="188"/>
      <c r="D9" s="188"/>
      <c r="E9" s="188"/>
      <c r="F9" s="189" t="s">
        <v>450</v>
      </c>
      <c r="G9" s="190">
        <f>SUM(G8)</f>
        <v>38088.74</v>
      </c>
      <c r="H9" s="191">
        <f>SUM(H6:H6)</f>
        <v>0</v>
      </c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92"/>
    </row>
    <row r="10" spans="1:19" s="36" customFormat="1" ht="18" customHeight="1">
      <c r="A10" s="597" t="s">
        <v>451</v>
      </c>
      <c r="B10" s="598"/>
      <c r="C10" s="599"/>
      <c r="D10" s="599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210"/>
    </row>
    <row r="11" spans="1:19" s="34" customFormat="1" ht="40.5" customHeight="1">
      <c r="A11" s="193">
        <v>1</v>
      </c>
      <c r="B11" s="169" t="s">
        <v>386</v>
      </c>
      <c r="C11" s="76" t="s">
        <v>452</v>
      </c>
      <c r="D11" s="77" t="s">
        <v>453</v>
      </c>
      <c r="E11" s="171" t="s">
        <v>454</v>
      </c>
      <c r="F11" s="172">
        <v>1978</v>
      </c>
      <c r="G11" s="77">
        <v>5360.93</v>
      </c>
      <c r="H11" s="77"/>
      <c r="I11" s="171" t="s">
        <v>448</v>
      </c>
      <c r="J11" s="66" t="s">
        <v>455</v>
      </c>
      <c r="K11" s="54"/>
      <c r="L11" s="57">
        <v>18</v>
      </c>
      <c r="M11" s="55">
        <v>1</v>
      </c>
      <c r="N11" s="55"/>
      <c r="O11" s="55" t="s">
        <v>456</v>
      </c>
      <c r="P11" s="55" t="s">
        <v>456</v>
      </c>
      <c r="Q11" s="55" t="s">
        <v>457</v>
      </c>
      <c r="R11" s="56" t="s">
        <v>462</v>
      </c>
      <c r="S11" s="194" t="s">
        <v>463</v>
      </c>
    </row>
    <row r="12" spans="1:19" s="34" customFormat="1" ht="46.5" customHeight="1">
      <c r="A12" s="193">
        <v>2</v>
      </c>
      <c r="B12" s="169" t="s">
        <v>386</v>
      </c>
      <c r="C12" s="76" t="s">
        <v>459</v>
      </c>
      <c r="D12" s="93" t="s">
        <v>460</v>
      </c>
      <c r="E12" s="171" t="s">
        <v>454</v>
      </c>
      <c r="F12" s="172">
        <v>1972</v>
      </c>
      <c r="G12" s="77">
        <v>147111.61</v>
      </c>
      <c r="H12" s="77"/>
      <c r="I12" s="171" t="s">
        <v>448</v>
      </c>
      <c r="J12" s="54" t="s">
        <v>461</v>
      </c>
      <c r="K12" s="54"/>
      <c r="L12" s="57">
        <v>90</v>
      </c>
      <c r="M12" s="55">
        <v>1</v>
      </c>
      <c r="N12" s="55" t="s">
        <v>456</v>
      </c>
      <c r="O12" s="55" t="s">
        <v>454</v>
      </c>
      <c r="P12" s="55" t="s">
        <v>456</v>
      </c>
      <c r="Q12" s="75" t="s">
        <v>457</v>
      </c>
      <c r="R12" s="55" t="s">
        <v>462</v>
      </c>
      <c r="S12" s="195" t="s">
        <v>463</v>
      </c>
    </row>
    <row r="13" spans="1:19" s="34" customFormat="1" ht="46.5" customHeight="1">
      <c r="A13" s="193">
        <v>3</v>
      </c>
      <c r="B13" s="169" t="s">
        <v>386</v>
      </c>
      <c r="C13" s="76" t="s">
        <v>464</v>
      </c>
      <c r="D13" s="93" t="s">
        <v>465</v>
      </c>
      <c r="E13" s="171" t="s">
        <v>454</v>
      </c>
      <c r="F13" s="172">
        <v>2000</v>
      </c>
      <c r="G13" s="77">
        <v>12532.52</v>
      </c>
      <c r="H13" s="77"/>
      <c r="I13" s="171" t="s">
        <v>0</v>
      </c>
      <c r="J13" s="54" t="s">
        <v>1</v>
      </c>
      <c r="K13" s="54"/>
      <c r="L13" s="57">
        <v>56</v>
      </c>
      <c r="M13" s="55">
        <v>1</v>
      </c>
      <c r="N13" s="55" t="s">
        <v>456</v>
      </c>
      <c r="O13" s="55" t="s">
        <v>454</v>
      </c>
      <c r="P13" s="55" t="s">
        <v>456</v>
      </c>
      <c r="Q13" s="75" t="s">
        <v>2</v>
      </c>
      <c r="R13" s="55" t="s">
        <v>3</v>
      </c>
      <c r="S13" s="195" t="s">
        <v>4</v>
      </c>
    </row>
    <row r="14" spans="1:19" s="34" customFormat="1" ht="48.75" customHeight="1">
      <c r="A14" s="193">
        <v>4</v>
      </c>
      <c r="B14" s="169" t="s">
        <v>386</v>
      </c>
      <c r="C14" s="76" t="s">
        <v>5</v>
      </c>
      <c r="D14" s="77" t="s">
        <v>453</v>
      </c>
      <c r="E14" s="171" t="s">
        <v>454</v>
      </c>
      <c r="F14" s="172">
        <v>2000</v>
      </c>
      <c r="G14" s="77">
        <v>3700</v>
      </c>
      <c r="H14" s="77"/>
      <c r="I14" s="171" t="s">
        <v>448</v>
      </c>
      <c r="J14" s="53" t="s">
        <v>6</v>
      </c>
      <c r="K14" s="54"/>
      <c r="L14" s="54"/>
      <c r="M14" s="55">
        <v>1</v>
      </c>
      <c r="N14" s="55" t="s">
        <v>456</v>
      </c>
      <c r="O14" s="55" t="s">
        <v>456</v>
      </c>
      <c r="P14" s="55" t="s">
        <v>456</v>
      </c>
      <c r="Q14" s="75" t="s">
        <v>7</v>
      </c>
      <c r="R14" s="56" t="s">
        <v>7</v>
      </c>
      <c r="S14" s="195" t="s">
        <v>7</v>
      </c>
    </row>
    <row r="15" spans="1:19" s="34" customFormat="1" ht="51" customHeight="1">
      <c r="A15" s="193">
        <v>5</v>
      </c>
      <c r="B15" s="169" t="s">
        <v>386</v>
      </c>
      <c r="C15" s="76" t="s">
        <v>8</v>
      </c>
      <c r="D15" s="93" t="s">
        <v>465</v>
      </c>
      <c r="E15" s="171" t="s">
        <v>9</v>
      </c>
      <c r="F15" s="172">
        <v>2012</v>
      </c>
      <c r="G15" s="77">
        <v>622078.87</v>
      </c>
      <c r="H15" s="77"/>
      <c r="I15" s="93" t="s">
        <v>10</v>
      </c>
      <c r="J15" s="53" t="s">
        <v>461</v>
      </c>
      <c r="K15" s="54"/>
      <c r="L15" s="54">
        <v>112.07</v>
      </c>
      <c r="M15" s="55">
        <v>1</v>
      </c>
      <c r="N15" s="55" t="s">
        <v>456</v>
      </c>
      <c r="O15" s="55" t="s">
        <v>454</v>
      </c>
      <c r="P15" s="55" t="s">
        <v>456</v>
      </c>
      <c r="Q15" s="75" t="s">
        <v>457</v>
      </c>
      <c r="R15" s="55" t="s">
        <v>3</v>
      </c>
      <c r="S15" s="196" t="s">
        <v>11</v>
      </c>
    </row>
    <row r="16" spans="1:19" s="34" customFormat="1" ht="51" customHeight="1">
      <c r="A16" s="193">
        <v>6</v>
      </c>
      <c r="B16" s="169" t="s">
        <v>386</v>
      </c>
      <c r="C16" s="76" t="s">
        <v>667</v>
      </c>
      <c r="D16" s="93" t="s">
        <v>666</v>
      </c>
      <c r="E16" s="171" t="s">
        <v>454</v>
      </c>
      <c r="F16" s="172">
        <v>2018</v>
      </c>
      <c r="G16" s="77">
        <v>7060.2</v>
      </c>
      <c r="H16" s="77"/>
      <c r="I16" s="93" t="s">
        <v>448</v>
      </c>
      <c r="J16" s="53" t="s">
        <v>56</v>
      </c>
      <c r="K16" s="54"/>
      <c r="L16" s="54"/>
      <c r="M16" s="55"/>
      <c r="N16" s="55" t="s">
        <v>456</v>
      </c>
      <c r="O16" s="55" t="s">
        <v>456</v>
      </c>
      <c r="P16" s="55" t="s">
        <v>456</v>
      </c>
      <c r="Q16" s="75"/>
      <c r="R16" s="55"/>
      <c r="S16" s="196"/>
    </row>
    <row r="17" spans="1:19" s="34" customFormat="1" ht="51" customHeight="1">
      <c r="A17" s="193">
        <v>7</v>
      </c>
      <c r="B17" s="169" t="s">
        <v>386</v>
      </c>
      <c r="C17" s="76" t="s">
        <v>668</v>
      </c>
      <c r="D17" s="93" t="s">
        <v>666</v>
      </c>
      <c r="E17" s="171" t="s">
        <v>454</v>
      </c>
      <c r="F17" s="172">
        <v>2018</v>
      </c>
      <c r="G17" s="77">
        <v>13417.77</v>
      </c>
      <c r="H17" s="77"/>
      <c r="I17" s="93" t="s">
        <v>448</v>
      </c>
      <c r="J17" s="53" t="s">
        <v>16</v>
      </c>
      <c r="K17" s="54"/>
      <c r="L17" s="54"/>
      <c r="M17" s="55"/>
      <c r="N17" s="55"/>
      <c r="O17" s="55"/>
      <c r="P17" s="55"/>
      <c r="Q17" s="75"/>
      <c r="R17" s="55"/>
      <c r="S17" s="196"/>
    </row>
    <row r="18" spans="1:19" s="34" customFormat="1" ht="22.5" customHeight="1" thickBot="1">
      <c r="A18" s="187"/>
      <c r="B18" s="188"/>
      <c r="C18" s="197"/>
      <c r="D18" s="198"/>
      <c r="E18" s="191"/>
      <c r="F18" s="199" t="s">
        <v>450</v>
      </c>
      <c r="G18" s="199">
        <f>SUM(G11:G17)</f>
        <v>811261.8999999999</v>
      </c>
      <c r="H18" s="198">
        <f>SUM(H12:H14)</f>
        <v>0</v>
      </c>
      <c r="I18" s="198">
        <f>SUM(I12:I14)</f>
        <v>0</v>
      </c>
      <c r="J18" s="200"/>
      <c r="K18" s="200"/>
      <c r="L18" s="200"/>
      <c r="M18" s="200"/>
      <c r="N18" s="200"/>
      <c r="O18" s="200"/>
      <c r="P18" s="200"/>
      <c r="Q18" s="200"/>
      <c r="R18" s="200"/>
      <c r="S18" s="201"/>
    </row>
    <row r="19" spans="1:19" s="36" customFormat="1" ht="18" customHeight="1">
      <c r="A19" s="594" t="s">
        <v>12</v>
      </c>
      <c r="B19" s="595"/>
      <c r="C19" s="596"/>
      <c r="D19" s="596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3"/>
    </row>
    <row r="20" spans="1:19" s="34" customFormat="1" ht="41.25">
      <c r="A20" s="193">
        <v>1</v>
      </c>
      <c r="B20" s="169" t="s">
        <v>386</v>
      </c>
      <c r="C20" s="76" t="s">
        <v>13</v>
      </c>
      <c r="D20" s="77" t="s">
        <v>14</v>
      </c>
      <c r="E20" s="171" t="s">
        <v>454</v>
      </c>
      <c r="F20" s="172">
        <v>1964</v>
      </c>
      <c r="G20" s="77">
        <v>205702.63</v>
      </c>
      <c r="H20" s="77"/>
      <c r="I20" s="93" t="s">
        <v>15</v>
      </c>
      <c r="J20" s="53" t="s">
        <v>16</v>
      </c>
      <c r="K20" s="54"/>
      <c r="L20" s="54"/>
      <c r="M20" s="75" t="s">
        <v>17</v>
      </c>
      <c r="N20" s="56" t="s">
        <v>456</v>
      </c>
      <c r="O20" s="55" t="s">
        <v>454</v>
      </c>
      <c r="P20" s="55" t="s">
        <v>456</v>
      </c>
      <c r="Q20" s="55" t="s">
        <v>457</v>
      </c>
      <c r="R20" s="55" t="s">
        <v>3</v>
      </c>
      <c r="S20" s="195" t="s">
        <v>7</v>
      </c>
    </row>
    <row r="21" spans="1:19" s="34" customFormat="1" ht="54.75">
      <c r="A21" s="193">
        <v>2</v>
      </c>
      <c r="B21" s="169" t="s">
        <v>386</v>
      </c>
      <c r="C21" s="76" t="s">
        <v>19</v>
      </c>
      <c r="D21" s="93" t="s">
        <v>14</v>
      </c>
      <c r="E21" s="171" t="s">
        <v>454</v>
      </c>
      <c r="F21" s="172">
        <v>1952</v>
      </c>
      <c r="G21" s="77">
        <v>202404.6</v>
      </c>
      <c r="H21" s="77"/>
      <c r="I21" s="93" t="s">
        <v>20</v>
      </c>
      <c r="J21" s="53" t="s">
        <v>21</v>
      </c>
      <c r="K21" s="54"/>
      <c r="L21" s="54"/>
      <c r="M21" s="75" t="s">
        <v>17</v>
      </c>
      <c r="N21" s="56" t="s">
        <v>456</v>
      </c>
      <c r="O21" s="55" t="s">
        <v>454</v>
      </c>
      <c r="P21" s="55" t="s">
        <v>456</v>
      </c>
      <c r="Q21" s="55" t="s">
        <v>457</v>
      </c>
      <c r="R21" s="55" t="s">
        <v>22</v>
      </c>
      <c r="S21" s="195" t="s">
        <v>7</v>
      </c>
    </row>
    <row r="22" spans="1:19" s="34" customFormat="1" ht="54.75">
      <c r="A22" s="193">
        <v>3</v>
      </c>
      <c r="B22" s="169" t="s">
        <v>386</v>
      </c>
      <c r="C22" s="76" t="s">
        <v>23</v>
      </c>
      <c r="D22" s="77" t="s">
        <v>14</v>
      </c>
      <c r="E22" s="171" t="s">
        <v>454</v>
      </c>
      <c r="F22" s="172">
        <v>1985</v>
      </c>
      <c r="G22" s="77">
        <v>950016.32</v>
      </c>
      <c r="H22" s="77"/>
      <c r="I22" s="93" t="s">
        <v>20</v>
      </c>
      <c r="J22" s="53" t="s">
        <v>1</v>
      </c>
      <c r="K22" s="54"/>
      <c r="L22" s="54"/>
      <c r="M22" s="55">
        <v>1</v>
      </c>
      <c r="N22" s="55" t="s">
        <v>456</v>
      </c>
      <c r="O22" s="55" t="s">
        <v>454</v>
      </c>
      <c r="P22" s="55" t="s">
        <v>456</v>
      </c>
      <c r="Q22" s="55" t="s">
        <v>457</v>
      </c>
      <c r="R22" s="55" t="s">
        <v>3</v>
      </c>
      <c r="S22" s="195" t="s">
        <v>7</v>
      </c>
    </row>
    <row r="23" spans="1:19" s="34" customFormat="1" ht="41.25">
      <c r="A23" s="607">
        <v>4</v>
      </c>
      <c r="B23" s="169" t="s">
        <v>386</v>
      </c>
      <c r="C23" s="76" t="s">
        <v>24</v>
      </c>
      <c r="D23" s="93" t="s">
        <v>14</v>
      </c>
      <c r="E23" s="171" t="s">
        <v>454</v>
      </c>
      <c r="F23" s="172">
        <v>1985</v>
      </c>
      <c r="G23" s="77">
        <v>166547.72</v>
      </c>
      <c r="H23" s="77"/>
      <c r="I23" s="93" t="s">
        <v>15</v>
      </c>
      <c r="J23" s="53" t="s">
        <v>25</v>
      </c>
      <c r="K23" s="54"/>
      <c r="L23" s="54"/>
      <c r="M23" s="55">
        <v>2</v>
      </c>
      <c r="N23" s="56" t="s">
        <v>456</v>
      </c>
      <c r="O23" s="55" t="s">
        <v>454</v>
      </c>
      <c r="P23" s="55" t="s">
        <v>456</v>
      </c>
      <c r="Q23" s="55" t="s">
        <v>457</v>
      </c>
      <c r="R23" s="55" t="s">
        <v>3</v>
      </c>
      <c r="S23" s="195" t="s">
        <v>26</v>
      </c>
    </row>
    <row r="24" spans="1:19" s="34" customFormat="1" ht="27">
      <c r="A24" s="608"/>
      <c r="B24" s="169" t="s">
        <v>386</v>
      </c>
      <c r="C24" s="76" t="s">
        <v>27</v>
      </c>
      <c r="D24" s="93" t="s">
        <v>28</v>
      </c>
      <c r="E24" s="77"/>
      <c r="F24" s="212"/>
      <c r="G24" s="66">
        <v>459077</v>
      </c>
      <c r="H24" s="77"/>
      <c r="I24" s="93"/>
      <c r="J24" s="53"/>
      <c r="K24" s="54"/>
      <c r="L24" s="54"/>
      <c r="M24" s="55"/>
      <c r="N24" s="56"/>
      <c r="O24" s="55"/>
      <c r="P24" s="55"/>
      <c r="Q24" s="55"/>
      <c r="R24" s="55"/>
      <c r="S24" s="195"/>
    </row>
    <row r="25" spans="1:19" s="34" customFormat="1" ht="110.25">
      <c r="A25" s="193">
        <v>5</v>
      </c>
      <c r="B25" s="169" t="s">
        <v>386</v>
      </c>
      <c r="C25" s="76" t="s">
        <v>42</v>
      </c>
      <c r="D25" s="77" t="s">
        <v>14</v>
      </c>
      <c r="E25" s="171" t="s">
        <v>454</v>
      </c>
      <c r="F25" s="172">
        <v>1977</v>
      </c>
      <c r="G25" s="77">
        <v>41852.48</v>
      </c>
      <c r="H25" s="77"/>
      <c r="I25" s="93" t="s">
        <v>20</v>
      </c>
      <c r="J25" s="53" t="s">
        <v>43</v>
      </c>
      <c r="K25" s="54"/>
      <c r="L25" s="78" t="s">
        <v>44</v>
      </c>
      <c r="M25" s="55">
        <v>1</v>
      </c>
      <c r="N25" s="56" t="s">
        <v>456</v>
      </c>
      <c r="O25" s="55" t="s">
        <v>454</v>
      </c>
      <c r="P25" s="55" t="s">
        <v>456</v>
      </c>
      <c r="Q25" s="55" t="s">
        <v>457</v>
      </c>
      <c r="R25" s="55" t="s">
        <v>3</v>
      </c>
      <c r="S25" s="195" t="s">
        <v>7</v>
      </c>
    </row>
    <row r="26" spans="1:19" s="34" customFormat="1" ht="69">
      <c r="A26" s="607">
        <v>6</v>
      </c>
      <c r="B26" s="169" t="s">
        <v>386</v>
      </c>
      <c r="C26" s="76" t="s">
        <v>45</v>
      </c>
      <c r="D26" s="93" t="s">
        <v>46</v>
      </c>
      <c r="E26" s="171" t="s">
        <v>454</v>
      </c>
      <c r="F26" s="172">
        <v>1988</v>
      </c>
      <c r="G26" s="77">
        <v>383059.76</v>
      </c>
      <c r="H26" s="77"/>
      <c r="I26" s="93" t="s">
        <v>47</v>
      </c>
      <c r="J26" s="53" t="s">
        <v>48</v>
      </c>
      <c r="K26" s="54"/>
      <c r="L26" s="617">
        <v>977.52</v>
      </c>
      <c r="M26" s="615">
        <v>2</v>
      </c>
      <c r="N26" s="618" t="s">
        <v>454</v>
      </c>
      <c r="O26" s="615" t="s">
        <v>454</v>
      </c>
      <c r="P26" s="615" t="s">
        <v>456</v>
      </c>
      <c r="Q26" s="615" t="s">
        <v>49</v>
      </c>
      <c r="R26" s="615" t="s">
        <v>3</v>
      </c>
      <c r="S26" s="616" t="s">
        <v>7</v>
      </c>
    </row>
    <row r="27" spans="1:19" s="34" customFormat="1" ht="41.25">
      <c r="A27" s="608"/>
      <c r="B27" s="169" t="s">
        <v>386</v>
      </c>
      <c r="C27" s="76" t="s">
        <v>50</v>
      </c>
      <c r="D27" s="93" t="s">
        <v>51</v>
      </c>
      <c r="E27" s="171"/>
      <c r="F27" s="172"/>
      <c r="G27" s="77">
        <v>989553.54</v>
      </c>
      <c r="H27" s="54"/>
      <c r="I27" s="93"/>
      <c r="J27" s="53"/>
      <c r="K27" s="54"/>
      <c r="L27" s="617"/>
      <c r="M27" s="615"/>
      <c r="N27" s="615"/>
      <c r="O27" s="615"/>
      <c r="P27" s="615"/>
      <c r="Q27" s="615"/>
      <c r="R27" s="615"/>
      <c r="S27" s="616"/>
    </row>
    <row r="28" spans="1:19" s="34" customFormat="1" ht="56.25" customHeight="1">
      <c r="A28" s="193">
        <v>7</v>
      </c>
      <c r="B28" s="169" t="s">
        <v>386</v>
      </c>
      <c r="C28" s="76" t="s">
        <v>52</v>
      </c>
      <c r="D28" s="77" t="s">
        <v>14</v>
      </c>
      <c r="E28" s="171" t="s">
        <v>454</v>
      </c>
      <c r="F28" s="172">
        <v>1958</v>
      </c>
      <c r="G28" s="77">
        <v>98329.32</v>
      </c>
      <c r="H28" s="77"/>
      <c r="I28" s="93" t="s">
        <v>15</v>
      </c>
      <c r="J28" s="53" t="s">
        <v>53</v>
      </c>
      <c r="K28" s="54"/>
      <c r="L28" s="78" t="s">
        <v>54</v>
      </c>
      <c r="M28" s="55">
        <v>1</v>
      </c>
      <c r="N28" s="56" t="s">
        <v>456</v>
      </c>
      <c r="O28" s="55" t="s">
        <v>454</v>
      </c>
      <c r="P28" s="55" t="s">
        <v>456</v>
      </c>
      <c r="Q28" s="55" t="s">
        <v>457</v>
      </c>
      <c r="R28" s="55" t="s">
        <v>22</v>
      </c>
      <c r="S28" s="195" t="s">
        <v>7</v>
      </c>
    </row>
    <row r="29" spans="1:19" s="34" customFormat="1" ht="53.25" customHeight="1">
      <c r="A29" s="607">
        <v>8</v>
      </c>
      <c r="B29" s="169" t="s">
        <v>386</v>
      </c>
      <c r="C29" s="76" t="s">
        <v>55</v>
      </c>
      <c r="D29" s="77" t="s">
        <v>14</v>
      </c>
      <c r="E29" s="621" t="s">
        <v>454</v>
      </c>
      <c r="F29" s="620">
        <v>2004</v>
      </c>
      <c r="G29" s="77">
        <v>122579</v>
      </c>
      <c r="H29" s="77"/>
      <c r="I29" s="619" t="s">
        <v>15</v>
      </c>
      <c r="J29" s="622" t="s">
        <v>56</v>
      </c>
      <c r="K29" s="54"/>
      <c r="L29" s="57">
        <v>84</v>
      </c>
      <c r="M29" s="615">
        <v>3</v>
      </c>
      <c r="N29" s="614" t="s">
        <v>454</v>
      </c>
      <c r="O29" s="615" t="s">
        <v>454</v>
      </c>
      <c r="P29" s="615" t="s">
        <v>456</v>
      </c>
      <c r="Q29" s="614" t="s">
        <v>57</v>
      </c>
      <c r="R29" s="615" t="s">
        <v>58</v>
      </c>
      <c r="S29" s="616" t="s">
        <v>7</v>
      </c>
    </row>
    <row r="30" spans="1:19" s="34" customFormat="1" ht="59.25" customHeight="1">
      <c r="A30" s="608"/>
      <c r="B30" s="169" t="s">
        <v>386</v>
      </c>
      <c r="C30" s="76" t="s">
        <v>59</v>
      </c>
      <c r="D30" s="93" t="s">
        <v>60</v>
      </c>
      <c r="E30" s="615"/>
      <c r="F30" s="615"/>
      <c r="G30" s="66">
        <v>1861704.89</v>
      </c>
      <c r="H30" s="77"/>
      <c r="I30" s="617"/>
      <c r="J30" s="623"/>
      <c r="K30" s="54"/>
      <c r="L30" s="57">
        <v>748.2</v>
      </c>
      <c r="M30" s="615"/>
      <c r="N30" s="614"/>
      <c r="O30" s="615"/>
      <c r="P30" s="615"/>
      <c r="Q30" s="614"/>
      <c r="R30" s="615"/>
      <c r="S30" s="616"/>
    </row>
    <row r="31" spans="1:19" s="34" customFormat="1" ht="48.75" customHeight="1">
      <c r="A31" s="213">
        <v>9</v>
      </c>
      <c r="B31" s="169" t="s">
        <v>386</v>
      </c>
      <c r="C31" s="76" t="s">
        <v>873</v>
      </c>
      <c r="D31" s="93" t="s">
        <v>453</v>
      </c>
      <c r="E31" s="55" t="s">
        <v>454</v>
      </c>
      <c r="F31" s="55"/>
      <c r="G31" s="66">
        <v>8840</v>
      </c>
      <c r="H31" s="77"/>
      <c r="I31" s="171" t="s">
        <v>448</v>
      </c>
      <c r="J31" s="53" t="s">
        <v>56</v>
      </c>
      <c r="K31" s="54"/>
      <c r="L31" s="54"/>
      <c r="M31" s="55">
        <v>1</v>
      </c>
      <c r="N31" s="55" t="s">
        <v>456</v>
      </c>
      <c r="O31" s="55" t="s">
        <v>456</v>
      </c>
      <c r="P31" s="55" t="s">
        <v>456</v>
      </c>
      <c r="Q31" s="75" t="s">
        <v>7</v>
      </c>
      <c r="R31" s="56" t="s">
        <v>7</v>
      </c>
      <c r="S31" s="195" t="s">
        <v>7</v>
      </c>
    </row>
    <row r="32" spans="1:19" s="34" customFormat="1" ht="48.75" customHeight="1">
      <c r="A32" s="213">
        <v>10</v>
      </c>
      <c r="B32" s="169" t="s">
        <v>386</v>
      </c>
      <c r="C32" s="76" t="s">
        <v>874</v>
      </c>
      <c r="D32" s="93" t="s">
        <v>453</v>
      </c>
      <c r="E32" s="55" t="s">
        <v>454</v>
      </c>
      <c r="F32" s="55"/>
      <c r="G32" s="66">
        <v>9240</v>
      </c>
      <c r="H32" s="77"/>
      <c r="I32" s="171" t="s">
        <v>448</v>
      </c>
      <c r="J32" s="53" t="s">
        <v>53</v>
      </c>
      <c r="K32" s="54"/>
      <c r="L32" s="54"/>
      <c r="M32" s="55">
        <v>1</v>
      </c>
      <c r="N32" s="55" t="s">
        <v>456</v>
      </c>
      <c r="O32" s="55" t="s">
        <v>456</v>
      </c>
      <c r="P32" s="55" t="s">
        <v>456</v>
      </c>
      <c r="Q32" s="75" t="s">
        <v>7</v>
      </c>
      <c r="R32" s="56" t="s">
        <v>7</v>
      </c>
      <c r="S32" s="195" t="s">
        <v>7</v>
      </c>
    </row>
    <row r="33" spans="1:19" s="34" customFormat="1" ht="48.75" customHeight="1">
      <c r="A33" s="213">
        <v>11</v>
      </c>
      <c r="B33" s="169" t="s">
        <v>386</v>
      </c>
      <c r="C33" s="76" t="s">
        <v>876</v>
      </c>
      <c r="D33" s="93" t="s">
        <v>453</v>
      </c>
      <c r="E33" s="55" t="s">
        <v>454</v>
      </c>
      <c r="F33" s="55"/>
      <c r="G33" s="66">
        <v>4300</v>
      </c>
      <c r="H33" s="77"/>
      <c r="I33" s="171" t="s">
        <v>448</v>
      </c>
      <c r="J33" s="53" t="s">
        <v>875</v>
      </c>
      <c r="K33" s="54"/>
      <c r="L33" s="54"/>
      <c r="M33" s="55">
        <v>1</v>
      </c>
      <c r="N33" s="55" t="s">
        <v>456</v>
      </c>
      <c r="O33" s="55" t="s">
        <v>456</v>
      </c>
      <c r="P33" s="55" t="s">
        <v>456</v>
      </c>
      <c r="Q33" s="75" t="s">
        <v>7</v>
      </c>
      <c r="R33" s="56" t="s">
        <v>7</v>
      </c>
      <c r="S33" s="195" t="s">
        <v>7</v>
      </c>
    </row>
    <row r="34" spans="1:19" s="531" customFormat="1" ht="33.75" customHeight="1" thickBot="1">
      <c r="A34" s="214"/>
      <c r="B34" s="167"/>
      <c r="C34" s="204"/>
      <c r="D34" s="205"/>
      <c r="E34" s="205"/>
      <c r="F34" s="206" t="s">
        <v>450</v>
      </c>
      <c r="G34" s="206">
        <f>SUM(G20:G33)</f>
        <v>5503207.26</v>
      </c>
      <c r="H34" s="205">
        <f>SUM(H20:H29)</f>
        <v>0</v>
      </c>
      <c r="I34" s="205"/>
      <c r="J34" s="207"/>
      <c r="K34" s="207"/>
      <c r="L34" s="207"/>
      <c r="M34" s="207"/>
      <c r="N34" s="207"/>
      <c r="O34" s="207"/>
      <c r="P34" s="207"/>
      <c r="Q34" s="207"/>
      <c r="R34" s="207"/>
      <c r="S34" s="208"/>
    </row>
    <row r="35" spans="1:19" s="36" customFormat="1" ht="19.5" customHeight="1">
      <c r="A35" s="594" t="s">
        <v>61</v>
      </c>
      <c r="B35" s="595"/>
      <c r="C35" s="596"/>
      <c r="D35" s="596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6" spans="1:19" s="34" customFormat="1" ht="57" customHeight="1">
      <c r="A36" s="175">
        <v>1</v>
      </c>
      <c r="B36" s="169" t="s">
        <v>386</v>
      </c>
      <c r="C36" s="76" t="s">
        <v>62</v>
      </c>
      <c r="D36" s="93" t="s">
        <v>60</v>
      </c>
      <c r="E36" s="171" t="s">
        <v>454</v>
      </c>
      <c r="F36" s="172">
        <v>1974</v>
      </c>
      <c r="G36" s="77">
        <v>656929.58</v>
      </c>
      <c r="H36" s="77"/>
      <c r="I36" s="77" t="s">
        <v>63</v>
      </c>
      <c r="J36" s="54" t="s">
        <v>53</v>
      </c>
      <c r="K36" s="54"/>
      <c r="L36" s="54">
        <v>220.86</v>
      </c>
      <c r="M36" s="55">
        <v>1</v>
      </c>
      <c r="N36" s="55" t="s">
        <v>456</v>
      </c>
      <c r="O36" s="56" t="s">
        <v>454</v>
      </c>
      <c r="P36" s="56" t="s">
        <v>456</v>
      </c>
      <c r="Q36" s="56" t="s">
        <v>64</v>
      </c>
      <c r="R36" s="56" t="s">
        <v>462</v>
      </c>
      <c r="S36" s="194" t="s">
        <v>463</v>
      </c>
    </row>
    <row r="37" spans="1:19" s="34" customFormat="1" ht="54" customHeight="1">
      <c r="A37" s="193">
        <v>2</v>
      </c>
      <c r="B37" s="169" t="s">
        <v>433</v>
      </c>
      <c r="C37" s="76" t="s">
        <v>29</v>
      </c>
      <c r="D37" s="93" t="s">
        <v>60</v>
      </c>
      <c r="E37" s="215" t="s">
        <v>454</v>
      </c>
      <c r="F37" s="216" t="s">
        <v>531</v>
      </c>
      <c r="G37" s="66">
        <v>8417589</v>
      </c>
      <c r="H37" s="77"/>
      <c r="I37" s="77"/>
      <c r="J37" s="54" t="s">
        <v>175</v>
      </c>
      <c r="K37" s="54"/>
      <c r="L37" s="57">
        <v>2426</v>
      </c>
      <c r="M37" s="55">
        <v>3</v>
      </c>
      <c r="N37" s="55" t="s">
        <v>454</v>
      </c>
      <c r="O37" s="55" t="s">
        <v>454</v>
      </c>
      <c r="P37" s="55" t="s">
        <v>454</v>
      </c>
      <c r="Q37" s="55" t="s">
        <v>2</v>
      </c>
      <c r="R37" s="55" t="s">
        <v>462</v>
      </c>
      <c r="S37" s="195" t="s">
        <v>463</v>
      </c>
    </row>
    <row r="38" spans="1:19" s="531" customFormat="1" ht="25.5" customHeight="1" thickBot="1">
      <c r="A38" s="187"/>
      <c r="B38" s="188"/>
      <c r="C38" s="197"/>
      <c r="D38" s="198"/>
      <c r="E38" s="198"/>
      <c r="F38" s="199" t="s">
        <v>450</v>
      </c>
      <c r="G38" s="199">
        <f>SUM(G36:G37)</f>
        <v>9074518.58</v>
      </c>
      <c r="H38" s="198">
        <f>SUM(H36:H36)</f>
        <v>0</v>
      </c>
      <c r="I38" s="198"/>
      <c r="J38" s="200"/>
      <c r="K38" s="200"/>
      <c r="L38" s="200"/>
      <c r="M38" s="200"/>
      <c r="N38" s="200"/>
      <c r="O38" s="200"/>
      <c r="P38" s="200"/>
      <c r="Q38" s="200"/>
      <c r="R38" s="200"/>
      <c r="S38" s="201"/>
    </row>
    <row r="39" spans="1:19" s="36" customFormat="1" ht="18.75" customHeight="1">
      <c r="A39" s="594" t="s">
        <v>65</v>
      </c>
      <c r="B39" s="595"/>
      <c r="C39" s="595"/>
      <c r="D39" s="595"/>
      <c r="E39" s="222"/>
      <c r="F39" s="22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3"/>
    </row>
    <row r="40" spans="1:19" s="34" customFormat="1" ht="52.5" customHeight="1">
      <c r="A40" s="223">
        <v>1</v>
      </c>
      <c r="B40" s="169" t="s">
        <v>386</v>
      </c>
      <c r="C40" s="217" t="s">
        <v>71</v>
      </c>
      <c r="D40" s="218" t="s">
        <v>72</v>
      </c>
      <c r="E40" s="219" t="s">
        <v>454</v>
      </c>
      <c r="F40" s="220">
        <v>2011</v>
      </c>
      <c r="G40" s="221">
        <v>109472.29</v>
      </c>
      <c r="H40" s="221"/>
      <c r="I40" s="221" t="s">
        <v>448</v>
      </c>
      <c r="J40" s="53" t="s">
        <v>1</v>
      </c>
      <c r="K40" s="54"/>
      <c r="L40" s="53" t="s">
        <v>530</v>
      </c>
      <c r="M40" s="54"/>
      <c r="N40" s="54"/>
      <c r="O40" s="54"/>
      <c r="P40" s="54"/>
      <c r="Q40" s="54"/>
      <c r="R40" s="54"/>
      <c r="S40" s="224"/>
    </row>
    <row r="41" spans="1:19" s="34" customFormat="1" ht="48" customHeight="1">
      <c r="A41" s="225">
        <v>2</v>
      </c>
      <c r="B41" s="169" t="s">
        <v>386</v>
      </c>
      <c r="C41" s="217" t="s">
        <v>35</v>
      </c>
      <c r="D41" s="64" t="s">
        <v>36</v>
      </c>
      <c r="E41" s="219" t="s">
        <v>454</v>
      </c>
      <c r="F41" s="220">
        <v>2013</v>
      </c>
      <c r="G41" s="221">
        <v>354127</v>
      </c>
      <c r="H41" s="221"/>
      <c r="I41" s="221" t="s">
        <v>448</v>
      </c>
      <c r="J41" s="53" t="s">
        <v>53</v>
      </c>
      <c r="K41" s="54"/>
      <c r="L41" s="54">
        <v>125.2</v>
      </c>
      <c r="M41" s="55">
        <v>1</v>
      </c>
      <c r="N41" s="55" t="s">
        <v>456</v>
      </c>
      <c r="O41" s="55" t="s">
        <v>454</v>
      </c>
      <c r="P41" s="55" t="s">
        <v>456</v>
      </c>
      <c r="Q41" s="71" t="s">
        <v>37</v>
      </c>
      <c r="R41" s="56" t="s">
        <v>448</v>
      </c>
      <c r="S41" s="226" t="s">
        <v>38</v>
      </c>
    </row>
    <row r="42" spans="1:19" s="34" customFormat="1" ht="48" customHeight="1">
      <c r="A42" s="225">
        <v>3</v>
      </c>
      <c r="B42" s="169" t="s">
        <v>386</v>
      </c>
      <c r="C42" s="217" t="s">
        <v>467</v>
      </c>
      <c r="D42" s="64" t="s">
        <v>72</v>
      </c>
      <c r="E42" s="219" t="s">
        <v>454</v>
      </c>
      <c r="F42" s="220">
        <v>2014</v>
      </c>
      <c r="G42" s="221">
        <v>381915</v>
      </c>
      <c r="H42" s="221"/>
      <c r="I42" s="221" t="s">
        <v>448</v>
      </c>
      <c r="J42" s="53" t="s">
        <v>1</v>
      </c>
      <c r="K42" s="54"/>
      <c r="L42" s="53">
        <v>9904</v>
      </c>
      <c r="M42" s="55"/>
      <c r="N42" s="55"/>
      <c r="O42" s="55"/>
      <c r="P42" s="55"/>
      <c r="Q42" s="71"/>
      <c r="R42" s="56"/>
      <c r="S42" s="226"/>
    </row>
    <row r="43" spans="1:19" s="34" customFormat="1" ht="60.75" customHeight="1">
      <c r="A43" s="223">
        <v>4</v>
      </c>
      <c r="B43" s="169" t="s">
        <v>386</v>
      </c>
      <c r="C43" s="217" t="s">
        <v>535</v>
      </c>
      <c r="D43" s="64" t="s">
        <v>36</v>
      </c>
      <c r="E43" s="219" t="s">
        <v>454</v>
      </c>
      <c r="F43" s="220">
        <v>2014</v>
      </c>
      <c r="G43" s="221">
        <v>424704.94</v>
      </c>
      <c r="H43" s="221"/>
      <c r="I43" s="221" t="s">
        <v>448</v>
      </c>
      <c r="J43" s="53" t="s">
        <v>56</v>
      </c>
      <c r="K43" s="54"/>
      <c r="L43" s="54">
        <v>168.83</v>
      </c>
      <c r="M43" s="55">
        <v>1</v>
      </c>
      <c r="N43" s="55" t="s">
        <v>456</v>
      </c>
      <c r="O43" s="55" t="s">
        <v>454</v>
      </c>
      <c r="P43" s="55" t="s">
        <v>456</v>
      </c>
      <c r="Q43" s="71" t="s">
        <v>2</v>
      </c>
      <c r="R43" s="56" t="s">
        <v>536</v>
      </c>
      <c r="S43" s="226" t="s">
        <v>537</v>
      </c>
    </row>
    <row r="44" spans="1:19" s="531" customFormat="1" ht="24" customHeight="1" thickBot="1">
      <c r="A44" s="227"/>
      <c r="B44" s="228"/>
      <c r="C44" s="229" t="s">
        <v>450</v>
      </c>
      <c r="D44" s="230"/>
      <c r="E44" s="230"/>
      <c r="F44" s="233" t="s">
        <v>450</v>
      </c>
      <c r="G44" s="199">
        <f>SUM(G40:G43)</f>
        <v>1270219.23</v>
      </c>
      <c r="H44" s="230">
        <f>SUM(H40:H40)</f>
        <v>0</v>
      </c>
      <c r="I44" s="230"/>
      <c r="J44" s="231"/>
      <c r="K44" s="231"/>
      <c r="L44" s="231"/>
      <c r="M44" s="231"/>
      <c r="N44" s="231"/>
      <c r="O44" s="231"/>
      <c r="P44" s="231"/>
      <c r="Q44" s="231"/>
      <c r="R44" s="231"/>
      <c r="S44" s="232"/>
    </row>
    <row r="45" spans="1:19" s="36" customFormat="1" ht="15.75" customHeight="1">
      <c r="A45" s="594" t="s">
        <v>73</v>
      </c>
      <c r="B45" s="595"/>
      <c r="C45" s="596"/>
      <c r="D45" s="596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3"/>
    </row>
    <row r="46" spans="1:19" s="33" customFormat="1" ht="39.75" customHeight="1">
      <c r="A46" s="193">
        <v>1</v>
      </c>
      <c r="B46" s="169" t="s">
        <v>386</v>
      </c>
      <c r="C46" s="76" t="s">
        <v>74</v>
      </c>
      <c r="D46" s="171" t="s">
        <v>75</v>
      </c>
      <c r="E46" s="171" t="s">
        <v>454</v>
      </c>
      <c r="F46" s="234">
        <v>2011</v>
      </c>
      <c r="G46" s="77">
        <v>183963.47</v>
      </c>
      <c r="H46" s="77"/>
      <c r="I46" s="77" t="s">
        <v>448</v>
      </c>
      <c r="J46" s="54" t="s">
        <v>1</v>
      </c>
      <c r="K46" s="54"/>
      <c r="L46" s="53" t="s">
        <v>530</v>
      </c>
      <c r="M46" s="54"/>
      <c r="N46" s="54"/>
      <c r="O46" s="54"/>
      <c r="P46" s="54"/>
      <c r="Q46" s="54"/>
      <c r="R46" s="54"/>
      <c r="S46" s="224"/>
    </row>
    <row r="47" spans="1:19" s="33" customFormat="1" ht="48.75" customHeight="1">
      <c r="A47" s="193">
        <v>2</v>
      </c>
      <c r="B47" s="169" t="s">
        <v>386</v>
      </c>
      <c r="C47" s="76" t="s">
        <v>76</v>
      </c>
      <c r="D47" s="171" t="s">
        <v>75</v>
      </c>
      <c r="E47" s="171" t="s">
        <v>454</v>
      </c>
      <c r="F47" s="234">
        <v>2011</v>
      </c>
      <c r="G47" s="77">
        <v>135592.02</v>
      </c>
      <c r="H47" s="77"/>
      <c r="I47" s="77" t="s">
        <v>448</v>
      </c>
      <c r="J47" s="54" t="s">
        <v>16</v>
      </c>
      <c r="K47" s="54"/>
      <c r="L47" s="53">
        <v>6100</v>
      </c>
      <c r="M47" s="54"/>
      <c r="N47" s="54"/>
      <c r="O47" s="54"/>
      <c r="P47" s="54"/>
      <c r="Q47" s="54"/>
      <c r="R47" s="54"/>
      <c r="S47" s="224"/>
    </row>
    <row r="48" spans="1:19" s="33" customFormat="1" ht="48.75" customHeight="1">
      <c r="A48" s="193">
        <v>3</v>
      </c>
      <c r="B48" s="169" t="s">
        <v>386</v>
      </c>
      <c r="C48" s="76" t="s">
        <v>334</v>
      </c>
      <c r="D48" s="171" t="s">
        <v>75</v>
      </c>
      <c r="E48" s="171" t="s">
        <v>454</v>
      </c>
      <c r="F48" s="234">
        <v>2013</v>
      </c>
      <c r="G48" s="77">
        <v>34573.53</v>
      </c>
      <c r="H48" s="77"/>
      <c r="I48" s="77" t="s">
        <v>448</v>
      </c>
      <c r="J48" s="53" t="s">
        <v>175</v>
      </c>
      <c r="K48" s="54"/>
      <c r="L48" s="53">
        <v>648</v>
      </c>
      <c r="M48" s="54"/>
      <c r="N48" s="54"/>
      <c r="O48" s="54"/>
      <c r="P48" s="54"/>
      <c r="Q48" s="54"/>
      <c r="R48" s="54"/>
      <c r="S48" s="224"/>
    </row>
    <row r="49" spans="1:19" s="33" customFormat="1" ht="48.75" customHeight="1">
      <c r="A49" s="193">
        <v>4</v>
      </c>
      <c r="B49" s="169" t="s">
        <v>386</v>
      </c>
      <c r="C49" s="76" t="s">
        <v>39</v>
      </c>
      <c r="D49" s="171" t="s">
        <v>40</v>
      </c>
      <c r="E49" s="171" t="s">
        <v>454</v>
      </c>
      <c r="F49" s="234">
        <v>2013</v>
      </c>
      <c r="G49" s="77">
        <v>5865359.53</v>
      </c>
      <c r="H49" s="77"/>
      <c r="I49" s="77" t="s">
        <v>41</v>
      </c>
      <c r="J49" s="53" t="s">
        <v>175</v>
      </c>
      <c r="K49" s="54"/>
      <c r="L49" s="53">
        <v>43000</v>
      </c>
      <c r="M49" s="54"/>
      <c r="N49" s="54"/>
      <c r="O49" s="54"/>
      <c r="P49" s="54"/>
      <c r="Q49" s="54"/>
      <c r="R49" s="54"/>
      <c r="S49" s="224"/>
    </row>
    <row r="50" spans="1:19" s="33" customFormat="1" ht="48.75" customHeight="1">
      <c r="A50" s="193">
        <v>5</v>
      </c>
      <c r="B50" s="169" t="s">
        <v>386</v>
      </c>
      <c r="C50" s="76" t="s">
        <v>466</v>
      </c>
      <c r="D50" s="171" t="s">
        <v>40</v>
      </c>
      <c r="E50" s="171" t="s">
        <v>454</v>
      </c>
      <c r="F50" s="234">
        <v>2014</v>
      </c>
      <c r="G50" s="77">
        <v>33528.1</v>
      </c>
      <c r="H50" s="77"/>
      <c r="I50" s="77" t="s">
        <v>448</v>
      </c>
      <c r="J50" s="53" t="s">
        <v>472</v>
      </c>
      <c r="K50" s="54"/>
      <c r="L50" s="53">
        <v>120</v>
      </c>
      <c r="M50" s="54"/>
      <c r="N50" s="54"/>
      <c r="O50" s="54"/>
      <c r="P50" s="54"/>
      <c r="Q50" s="54"/>
      <c r="R50" s="54"/>
      <c r="S50" s="224"/>
    </row>
    <row r="51" spans="1:19" s="33" customFormat="1" ht="48.75" customHeight="1">
      <c r="A51" s="193">
        <v>6</v>
      </c>
      <c r="B51" s="169" t="s">
        <v>386</v>
      </c>
      <c r="C51" s="76" t="s">
        <v>470</v>
      </c>
      <c r="D51" s="171" t="s">
        <v>40</v>
      </c>
      <c r="E51" s="171" t="s">
        <v>454</v>
      </c>
      <c r="F51" s="234">
        <v>2014</v>
      </c>
      <c r="G51" s="77">
        <v>22113.1</v>
      </c>
      <c r="H51" s="77"/>
      <c r="I51" s="77" t="s">
        <v>448</v>
      </c>
      <c r="J51" s="53" t="s">
        <v>471</v>
      </c>
      <c r="K51" s="54"/>
      <c r="L51" s="53">
        <v>120</v>
      </c>
      <c r="M51" s="54"/>
      <c r="N51" s="54"/>
      <c r="O51" s="54"/>
      <c r="P51" s="54"/>
      <c r="Q51" s="54"/>
      <c r="R51" s="54"/>
      <c r="S51" s="224"/>
    </row>
    <row r="52" spans="1:19" s="33" customFormat="1" ht="48.75" customHeight="1">
      <c r="A52" s="193">
        <v>7</v>
      </c>
      <c r="B52" s="169" t="s">
        <v>386</v>
      </c>
      <c r="C52" s="76" t="s">
        <v>504</v>
      </c>
      <c r="D52" s="171" t="s">
        <v>40</v>
      </c>
      <c r="E52" s="171" t="s">
        <v>454</v>
      </c>
      <c r="F52" s="234">
        <v>2014</v>
      </c>
      <c r="G52" s="66">
        <v>188257.85</v>
      </c>
      <c r="H52" s="77"/>
      <c r="I52" s="77" t="s">
        <v>448</v>
      </c>
      <c r="J52" s="53" t="s">
        <v>175</v>
      </c>
      <c r="K52" s="54"/>
      <c r="L52" s="53">
        <v>117</v>
      </c>
      <c r="M52" s="54"/>
      <c r="N52" s="54"/>
      <c r="O52" s="54"/>
      <c r="P52" s="54"/>
      <c r="Q52" s="54"/>
      <c r="R52" s="54"/>
      <c r="S52" s="224"/>
    </row>
    <row r="53" spans="1:19" s="33" customFormat="1" ht="48.75" customHeight="1">
      <c r="A53" s="193">
        <v>8</v>
      </c>
      <c r="B53" s="169" t="s">
        <v>386</v>
      </c>
      <c r="C53" s="76" t="s">
        <v>560</v>
      </c>
      <c r="D53" s="171" t="s">
        <v>40</v>
      </c>
      <c r="E53" s="171" t="s">
        <v>454</v>
      </c>
      <c r="F53" s="234">
        <v>2014</v>
      </c>
      <c r="G53" s="66">
        <v>1992254</v>
      </c>
      <c r="H53" s="77"/>
      <c r="I53" s="77" t="s">
        <v>448</v>
      </c>
      <c r="J53" s="53" t="s">
        <v>561</v>
      </c>
      <c r="K53" s="54"/>
      <c r="L53" s="53"/>
      <c r="M53" s="54"/>
      <c r="N53" s="54"/>
      <c r="O53" s="54"/>
      <c r="P53" s="54"/>
      <c r="Q53" s="54"/>
      <c r="R53" s="54"/>
      <c r="S53" s="224"/>
    </row>
    <row r="54" spans="1:19" s="98" customFormat="1" ht="48.75" customHeight="1">
      <c r="A54" s="175">
        <v>9</v>
      </c>
      <c r="B54" s="103" t="s">
        <v>386</v>
      </c>
      <c r="C54" s="63" t="s">
        <v>589</v>
      </c>
      <c r="D54" s="65" t="s">
        <v>40</v>
      </c>
      <c r="E54" s="65" t="s">
        <v>454</v>
      </c>
      <c r="F54" s="81">
        <v>2012</v>
      </c>
      <c r="G54" s="66">
        <v>39467</v>
      </c>
      <c r="H54" s="66"/>
      <c r="I54" s="66" t="s">
        <v>448</v>
      </c>
      <c r="J54" s="53" t="s">
        <v>25</v>
      </c>
      <c r="K54" s="53"/>
      <c r="L54" s="53"/>
      <c r="M54" s="53"/>
      <c r="N54" s="53"/>
      <c r="O54" s="53"/>
      <c r="P54" s="53"/>
      <c r="Q54" s="53"/>
      <c r="R54" s="53"/>
      <c r="S54" s="176"/>
    </row>
    <row r="55" spans="1:19" s="98" customFormat="1" ht="48.75" customHeight="1">
      <c r="A55" s="193">
        <v>10</v>
      </c>
      <c r="B55" s="103" t="s">
        <v>386</v>
      </c>
      <c r="C55" s="63" t="s">
        <v>880</v>
      </c>
      <c r="D55" s="65" t="s">
        <v>40</v>
      </c>
      <c r="E55" s="65" t="s">
        <v>454</v>
      </c>
      <c r="F55" s="81">
        <v>2019</v>
      </c>
      <c r="G55" s="66">
        <v>333022.6</v>
      </c>
      <c r="H55" s="66"/>
      <c r="I55" s="66" t="s">
        <v>448</v>
      </c>
      <c r="J55" s="53" t="s">
        <v>48</v>
      </c>
      <c r="K55" s="53"/>
      <c r="L55" s="53"/>
      <c r="M55" s="53"/>
      <c r="N55" s="53"/>
      <c r="O55" s="53"/>
      <c r="P55" s="53"/>
      <c r="Q55" s="53"/>
      <c r="R55" s="53"/>
      <c r="S55" s="176"/>
    </row>
    <row r="56" spans="1:19" s="40" customFormat="1" ht="14.25" thickBot="1">
      <c r="A56" s="214"/>
      <c r="B56" s="167"/>
      <c r="C56" s="204"/>
      <c r="D56" s="205"/>
      <c r="E56" s="205"/>
      <c r="F56" s="206" t="s">
        <v>450</v>
      </c>
      <c r="G56" s="235">
        <f>SUM(G46:G55)</f>
        <v>8828131.2</v>
      </c>
      <c r="H56" s="205">
        <f>SUM(H46:H47)</f>
        <v>0</v>
      </c>
      <c r="I56" s="205"/>
      <c r="J56" s="236"/>
      <c r="K56" s="207"/>
      <c r="L56" s="207"/>
      <c r="M56" s="207"/>
      <c r="N56" s="207"/>
      <c r="O56" s="207"/>
      <c r="P56" s="207"/>
      <c r="Q56" s="207"/>
      <c r="R56" s="207"/>
      <c r="S56" s="208"/>
    </row>
    <row r="57" spans="1:19" s="40" customFormat="1" ht="13.5">
      <c r="A57" s="242" t="s">
        <v>877</v>
      </c>
      <c r="B57" s="238"/>
      <c r="C57" s="244"/>
      <c r="D57" s="237"/>
      <c r="E57" s="237"/>
      <c r="F57" s="237"/>
      <c r="G57" s="237"/>
      <c r="H57" s="237"/>
      <c r="I57" s="237"/>
      <c r="J57" s="238"/>
      <c r="K57" s="238"/>
      <c r="L57" s="238"/>
      <c r="M57" s="238"/>
      <c r="N57" s="238"/>
      <c r="O57" s="238"/>
      <c r="P57" s="238"/>
      <c r="Q57" s="238"/>
      <c r="R57" s="238"/>
      <c r="S57" s="239"/>
    </row>
    <row r="58" spans="1:19" s="40" customFormat="1" ht="27">
      <c r="A58" s="240">
        <v>1</v>
      </c>
      <c r="B58" s="169" t="s">
        <v>386</v>
      </c>
      <c r="C58" s="63" t="s">
        <v>878</v>
      </c>
      <c r="D58" s="64" t="s">
        <v>469</v>
      </c>
      <c r="E58" s="65" t="s">
        <v>454</v>
      </c>
      <c r="F58" s="81">
        <v>2019</v>
      </c>
      <c r="G58" s="66">
        <v>631060.82</v>
      </c>
      <c r="H58" s="66"/>
      <c r="I58" s="66" t="s">
        <v>448</v>
      </c>
      <c r="J58" s="67" t="s">
        <v>53</v>
      </c>
      <c r="K58" s="67"/>
      <c r="L58" s="67"/>
      <c r="M58" s="67"/>
      <c r="N58" s="67"/>
      <c r="O58" s="67"/>
      <c r="P58" s="67"/>
      <c r="Q58" s="67"/>
      <c r="R58" s="67"/>
      <c r="S58" s="241"/>
    </row>
    <row r="59" spans="1:19" s="40" customFormat="1" ht="27">
      <c r="A59" s="240">
        <v>2</v>
      </c>
      <c r="B59" s="103" t="s">
        <v>386</v>
      </c>
      <c r="C59" s="63" t="s">
        <v>879</v>
      </c>
      <c r="D59" s="99" t="s">
        <v>469</v>
      </c>
      <c r="E59" s="65" t="s">
        <v>454</v>
      </c>
      <c r="F59" s="81">
        <v>2019</v>
      </c>
      <c r="G59" s="66">
        <v>256055.47</v>
      </c>
      <c r="H59" s="66"/>
      <c r="I59" s="66" t="s">
        <v>448</v>
      </c>
      <c r="J59" s="67" t="s">
        <v>175</v>
      </c>
      <c r="K59" s="67"/>
      <c r="L59" s="67"/>
      <c r="M59" s="67"/>
      <c r="N59" s="67"/>
      <c r="O59" s="67"/>
      <c r="P59" s="67"/>
      <c r="Q59" s="67"/>
      <c r="R59" s="67"/>
      <c r="S59" s="241"/>
    </row>
    <row r="60" spans="1:19" s="40" customFormat="1" ht="14.25" thickBot="1">
      <c r="A60" s="187"/>
      <c r="B60" s="188"/>
      <c r="C60" s="197"/>
      <c r="D60" s="198"/>
      <c r="E60" s="198"/>
      <c r="F60" s="243" t="s">
        <v>450</v>
      </c>
      <c r="G60" s="190">
        <f>G58+G59</f>
        <v>887116.2899999999</v>
      </c>
      <c r="H60" s="198"/>
      <c r="I60" s="198"/>
      <c r="J60" s="200"/>
      <c r="K60" s="200"/>
      <c r="L60" s="200"/>
      <c r="M60" s="200"/>
      <c r="N60" s="200"/>
      <c r="O60" s="200"/>
      <c r="P60" s="200"/>
      <c r="Q60" s="200"/>
      <c r="R60" s="200"/>
      <c r="S60" s="201"/>
    </row>
    <row r="61" spans="1:19" s="40" customFormat="1" ht="13.5">
      <c r="A61" s="242" t="s">
        <v>468</v>
      </c>
      <c r="B61" s="238"/>
      <c r="C61" s="244"/>
      <c r="D61" s="237"/>
      <c r="E61" s="237"/>
      <c r="F61" s="237"/>
      <c r="G61" s="237"/>
      <c r="H61" s="237"/>
      <c r="I61" s="237"/>
      <c r="J61" s="238"/>
      <c r="K61" s="238"/>
      <c r="L61" s="238"/>
      <c r="M61" s="238"/>
      <c r="N61" s="238"/>
      <c r="O61" s="238"/>
      <c r="P61" s="238"/>
      <c r="Q61" s="238"/>
      <c r="R61" s="238"/>
      <c r="S61" s="239"/>
    </row>
    <row r="62" spans="1:19" s="41" customFormat="1" ht="27">
      <c r="A62" s="240">
        <v>1</v>
      </c>
      <c r="B62" s="169" t="s">
        <v>386</v>
      </c>
      <c r="C62" s="63" t="s">
        <v>587</v>
      </c>
      <c r="D62" s="64" t="s">
        <v>469</v>
      </c>
      <c r="E62" s="65" t="s">
        <v>454</v>
      </c>
      <c r="F62" s="81">
        <v>2014</v>
      </c>
      <c r="G62" s="66">
        <v>96025.16</v>
      </c>
      <c r="H62" s="66"/>
      <c r="I62" s="66" t="s">
        <v>448</v>
      </c>
      <c r="J62" s="67" t="s">
        <v>53</v>
      </c>
      <c r="K62" s="67"/>
      <c r="L62" s="67"/>
      <c r="M62" s="67"/>
      <c r="N62" s="67"/>
      <c r="O62" s="67"/>
      <c r="P62" s="67"/>
      <c r="Q62" s="67"/>
      <c r="R62" s="67"/>
      <c r="S62" s="241"/>
    </row>
    <row r="63" spans="1:19" s="41" customFormat="1" ht="27">
      <c r="A63" s="240">
        <v>2</v>
      </c>
      <c r="B63" s="103" t="s">
        <v>386</v>
      </c>
      <c r="C63" s="63" t="s">
        <v>588</v>
      </c>
      <c r="D63" s="99" t="s">
        <v>469</v>
      </c>
      <c r="E63" s="65" t="s">
        <v>454</v>
      </c>
      <c r="F63" s="81">
        <v>2016</v>
      </c>
      <c r="G63" s="66">
        <v>328585.94</v>
      </c>
      <c r="H63" s="66"/>
      <c r="I63" s="66" t="s">
        <v>448</v>
      </c>
      <c r="J63" s="67" t="s">
        <v>175</v>
      </c>
      <c r="K63" s="67"/>
      <c r="L63" s="67"/>
      <c r="M63" s="67"/>
      <c r="N63" s="67"/>
      <c r="O63" s="67"/>
      <c r="P63" s="67"/>
      <c r="Q63" s="67"/>
      <c r="R63" s="67"/>
      <c r="S63" s="241"/>
    </row>
    <row r="64" spans="1:19" s="40" customFormat="1" ht="14.25" thickBot="1">
      <c r="A64" s="187"/>
      <c r="B64" s="188"/>
      <c r="C64" s="197"/>
      <c r="D64" s="198"/>
      <c r="E64" s="198"/>
      <c r="F64" s="243" t="s">
        <v>450</v>
      </c>
      <c r="G64" s="190">
        <f>G62+G63</f>
        <v>424611.1</v>
      </c>
      <c r="H64" s="198"/>
      <c r="I64" s="198"/>
      <c r="J64" s="200"/>
      <c r="K64" s="200"/>
      <c r="L64" s="200"/>
      <c r="M64" s="200"/>
      <c r="N64" s="200"/>
      <c r="O64" s="200"/>
      <c r="P64" s="200"/>
      <c r="Q64" s="200"/>
      <c r="R64" s="200"/>
      <c r="S64" s="201"/>
    </row>
    <row r="65" spans="1:19" s="40" customFormat="1" ht="14.25" thickBot="1">
      <c r="A65" s="242" t="s">
        <v>592</v>
      </c>
      <c r="B65" s="238"/>
      <c r="C65" s="244"/>
      <c r="D65" s="237"/>
      <c r="E65" s="237"/>
      <c r="F65" s="237"/>
      <c r="G65" s="237"/>
      <c r="H65" s="237"/>
      <c r="I65" s="237"/>
      <c r="J65" s="238"/>
      <c r="K65" s="238"/>
      <c r="L65" s="238"/>
      <c r="M65" s="238"/>
      <c r="N65" s="238"/>
      <c r="O65" s="238"/>
      <c r="P65" s="238"/>
      <c r="Q65" s="238"/>
      <c r="R65" s="238"/>
      <c r="S65" s="239"/>
    </row>
    <row r="66" spans="1:19" s="41" customFormat="1" ht="27.75" thickBot="1">
      <c r="A66" s="240">
        <v>1</v>
      </c>
      <c r="B66" s="97" t="s">
        <v>386</v>
      </c>
      <c r="C66" s="63" t="s">
        <v>593</v>
      </c>
      <c r="D66" s="99" t="s">
        <v>469</v>
      </c>
      <c r="E66" s="65" t="s">
        <v>454</v>
      </c>
      <c r="F66" s="81">
        <v>2016</v>
      </c>
      <c r="G66" s="68">
        <v>48729.99</v>
      </c>
      <c r="H66" s="66"/>
      <c r="I66" s="66" t="s">
        <v>448</v>
      </c>
      <c r="J66" s="67" t="s">
        <v>175</v>
      </c>
      <c r="K66" s="67"/>
      <c r="L66" s="67"/>
      <c r="M66" s="67"/>
      <c r="N66" s="67"/>
      <c r="O66" s="67"/>
      <c r="P66" s="67"/>
      <c r="Q66" s="67"/>
      <c r="R66" s="67"/>
      <c r="S66" s="241"/>
    </row>
    <row r="67" spans="1:19" s="40" customFormat="1" ht="14.25" thickBot="1">
      <c r="A67" s="187"/>
      <c r="B67" s="188"/>
      <c r="C67" s="197"/>
      <c r="D67" s="198"/>
      <c r="E67" s="198"/>
      <c r="F67" s="243" t="s">
        <v>450</v>
      </c>
      <c r="G67" s="190">
        <f>SUM(G66)</f>
        <v>48729.99</v>
      </c>
      <c r="H67" s="198"/>
      <c r="I67" s="198"/>
      <c r="J67" s="200"/>
      <c r="K67" s="200"/>
      <c r="L67" s="200"/>
      <c r="M67" s="200"/>
      <c r="N67" s="200"/>
      <c r="O67" s="200"/>
      <c r="P67" s="200"/>
      <c r="Q67" s="200"/>
      <c r="R67" s="200"/>
      <c r="S67" s="201"/>
    </row>
    <row r="68" spans="1:19" s="43" customFormat="1" ht="21.75" customHeight="1">
      <c r="A68" s="594" t="s">
        <v>376</v>
      </c>
      <c r="B68" s="595"/>
      <c r="C68" s="596"/>
      <c r="D68" s="59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7"/>
    </row>
    <row r="69" spans="1:19" s="36" customFormat="1" ht="33.75" customHeight="1">
      <c r="A69" s="610" t="s">
        <v>77</v>
      </c>
      <c r="B69" s="611"/>
      <c r="C69" s="612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248"/>
    </row>
    <row r="70" spans="1:19" s="33" customFormat="1" ht="76.5" customHeight="1">
      <c r="A70" s="249">
        <v>1</v>
      </c>
      <c r="B70" s="103" t="s">
        <v>376</v>
      </c>
      <c r="C70" s="94" t="s">
        <v>78</v>
      </c>
      <c r="D70" s="56" t="s">
        <v>79</v>
      </c>
      <c r="E70" s="65" t="s">
        <v>454</v>
      </c>
      <c r="F70" s="81" t="s">
        <v>522</v>
      </c>
      <c r="G70" s="245">
        <v>818790.8</v>
      </c>
      <c r="H70" s="68"/>
      <c r="I70" s="69" t="s">
        <v>80</v>
      </c>
      <c r="J70" s="56" t="s">
        <v>81</v>
      </c>
      <c r="K70" s="56"/>
      <c r="L70" s="70">
        <v>535.36</v>
      </c>
      <c r="M70" s="56">
        <v>2</v>
      </c>
      <c r="N70" s="56" t="s">
        <v>82</v>
      </c>
      <c r="O70" s="56" t="s">
        <v>454</v>
      </c>
      <c r="P70" s="56" t="s">
        <v>456</v>
      </c>
      <c r="Q70" s="56" t="s">
        <v>2</v>
      </c>
      <c r="R70" s="56" t="s">
        <v>3</v>
      </c>
      <c r="S70" s="226" t="s">
        <v>83</v>
      </c>
    </row>
    <row r="71" spans="1:19" s="40" customFormat="1" ht="14.25" thickBot="1">
      <c r="A71" s="187"/>
      <c r="B71" s="188"/>
      <c r="C71" s="250"/>
      <c r="D71" s="191"/>
      <c r="E71" s="191"/>
      <c r="F71" s="243" t="s">
        <v>450</v>
      </c>
      <c r="G71" s="190">
        <f>SUM(G70)</f>
        <v>818790.8</v>
      </c>
      <c r="H71" s="198">
        <f>SUM(H40:H70)</f>
        <v>0</v>
      </c>
      <c r="I71" s="191"/>
      <c r="J71" s="188"/>
      <c r="K71" s="188"/>
      <c r="L71" s="188"/>
      <c r="M71" s="188"/>
      <c r="N71" s="188"/>
      <c r="O71" s="188"/>
      <c r="P71" s="188"/>
      <c r="Q71" s="188"/>
      <c r="R71" s="188"/>
      <c r="S71" s="192"/>
    </row>
    <row r="72" spans="1:19" s="531" customFormat="1" ht="13.5">
      <c r="A72" s="602" t="s">
        <v>606</v>
      </c>
      <c r="B72" s="603"/>
      <c r="C72" s="603"/>
      <c r="D72" s="613"/>
      <c r="E72" s="253"/>
      <c r="F72" s="244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54"/>
    </row>
    <row r="73" spans="1:19" s="34" customFormat="1" ht="69">
      <c r="A73" s="255">
        <v>1</v>
      </c>
      <c r="B73" s="161" t="s">
        <v>642</v>
      </c>
      <c r="C73" s="73" t="s">
        <v>643</v>
      </c>
      <c r="D73" s="72" t="s">
        <v>84</v>
      </c>
      <c r="E73" s="72" t="s">
        <v>85</v>
      </c>
      <c r="F73" s="251">
        <v>1939</v>
      </c>
      <c r="G73" s="87">
        <v>2049393.42</v>
      </c>
      <c r="H73" s="54"/>
      <c r="I73" s="72" t="s">
        <v>86</v>
      </c>
      <c r="J73" s="72" t="s">
        <v>87</v>
      </c>
      <c r="K73" s="72"/>
      <c r="L73" s="252">
        <v>1475</v>
      </c>
      <c r="M73" s="72" t="s">
        <v>88</v>
      </c>
      <c r="N73" s="72" t="s">
        <v>89</v>
      </c>
      <c r="O73" s="72" t="s">
        <v>85</v>
      </c>
      <c r="P73" s="72" t="s">
        <v>90</v>
      </c>
      <c r="Q73" s="72" t="s">
        <v>91</v>
      </c>
      <c r="R73" s="72" t="s">
        <v>92</v>
      </c>
      <c r="S73" s="256" t="s">
        <v>93</v>
      </c>
    </row>
    <row r="74" spans="1:19" s="34" customFormat="1" ht="27">
      <c r="A74" s="255">
        <v>2</v>
      </c>
      <c r="B74" s="161" t="s">
        <v>642</v>
      </c>
      <c r="C74" s="73" t="s">
        <v>94</v>
      </c>
      <c r="D74" s="72" t="s">
        <v>95</v>
      </c>
      <c r="E74" s="72" t="s">
        <v>85</v>
      </c>
      <c r="F74" s="251">
        <v>2010</v>
      </c>
      <c r="G74" s="87">
        <v>424392.93</v>
      </c>
      <c r="H74" s="54"/>
      <c r="I74" s="72"/>
      <c r="J74" s="72" t="s">
        <v>87</v>
      </c>
      <c r="K74" s="72"/>
      <c r="L74" s="251">
        <v>968</v>
      </c>
      <c r="M74" s="72"/>
      <c r="N74" s="72"/>
      <c r="O74" s="72"/>
      <c r="P74" s="72"/>
      <c r="Q74" s="72"/>
      <c r="R74" s="72"/>
      <c r="S74" s="256"/>
    </row>
    <row r="75" spans="1:19" s="531" customFormat="1" ht="15.75" customHeight="1" thickBot="1">
      <c r="A75" s="187"/>
      <c r="B75" s="188"/>
      <c r="C75" s="188" t="s">
        <v>96</v>
      </c>
      <c r="D75" s="188"/>
      <c r="E75" s="188"/>
      <c r="F75" s="243" t="s">
        <v>450</v>
      </c>
      <c r="G75" s="190">
        <f>SUM(G73:G74)</f>
        <v>2473786.35</v>
      </c>
      <c r="H75" s="198">
        <f>SUM(H71:H74)</f>
        <v>0</v>
      </c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92"/>
    </row>
    <row r="76" spans="1:19" s="531" customFormat="1" ht="13.5">
      <c r="A76" s="602" t="s">
        <v>396</v>
      </c>
      <c r="B76" s="603"/>
      <c r="C76" s="603"/>
      <c r="D76" s="603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4"/>
      <c r="P76" s="244"/>
      <c r="Q76" s="244"/>
      <c r="R76" s="244"/>
      <c r="S76" s="254"/>
    </row>
    <row r="77" spans="1:19" s="34" customFormat="1" ht="82.5">
      <c r="A77" s="255">
        <v>1</v>
      </c>
      <c r="B77" s="161" t="s">
        <v>396</v>
      </c>
      <c r="C77" s="73" t="s">
        <v>159</v>
      </c>
      <c r="D77" s="72" t="s">
        <v>98</v>
      </c>
      <c r="E77" s="72" t="s">
        <v>9</v>
      </c>
      <c r="F77" s="72">
        <v>1999</v>
      </c>
      <c r="G77" s="257">
        <v>5772172.45</v>
      </c>
      <c r="H77" s="72"/>
      <c r="I77" s="72" t="s">
        <v>99</v>
      </c>
      <c r="J77" s="72" t="s">
        <v>100</v>
      </c>
      <c r="K77" s="72"/>
      <c r="L77" s="72">
        <v>4242</v>
      </c>
      <c r="M77" s="72">
        <v>4</v>
      </c>
      <c r="N77" s="72" t="s">
        <v>9</v>
      </c>
      <c r="O77" s="72" t="s">
        <v>9</v>
      </c>
      <c r="P77" s="72" t="s">
        <v>101</v>
      </c>
      <c r="Q77" s="72" t="s">
        <v>102</v>
      </c>
      <c r="R77" s="72" t="s">
        <v>103</v>
      </c>
      <c r="S77" s="256" t="s">
        <v>104</v>
      </c>
    </row>
    <row r="78" spans="1:19" s="531" customFormat="1" ht="14.25" thickBot="1">
      <c r="A78" s="187"/>
      <c r="B78" s="188"/>
      <c r="C78" s="188"/>
      <c r="D78" s="188"/>
      <c r="E78" s="188"/>
      <c r="F78" s="243" t="s">
        <v>450</v>
      </c>
      <c r="G78" s="190">
        <f>SUM(G77:G77)</f>
        <v>5772172.45</v>
      </c>
      <c r="H78" s="198">
        <f>SUM(H77)</f>
        <v>0</v>
      </c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92"/>
    </row>
    <row r="79" spans="1:19" s="531" customFormat="1" ht="14.25" customHeight="1">
      <c r="A79" s="600" t="s">
        <v>106</v>
      </c>
      <c r="B79" s="601"/>
      <c r="C79" s="601"/>
      <c r="D79" s="601"/>
      <c r="E79" s="263"/>
      <c r="F79" s="263"/>
      <c r="G79" s="263"/>
      <c r="H79" s="263"/>
      <c r="I79" s="263"/>
      <c r="J79" s="263"/>
      <c r="K79" s="263"/>
      <c r="L79" s="263"/>
      <c r="M79" s="263"/>
      <c r="N79" s="263"/>
      <c r="O79" s="263"/>
      <c r="P79" s="263"/>
      <c r="Q79" s="263"/>
      <c r="R79" s="263"/>
      <c r="S79" s="264"/>
    </row>
    <row r="80" spans="1:19" s="34" customFormat="1" ht="41.25">
      <c r="A80" s="265">
        <v>1</v>
      </c>
      <c r="B80" s="104" t="s">
        <v>514</v>
      </c>
      <c r="C80" s="259" t="s">
        <v>107</v>
      </c>
      <c r="D80" s="258"/>
      <c r="E80" s="258" t="s">
        <v>85</v>
      </c>
      <c r="F80" s="258">
        <v>1968</v>
      </c>
      <c r="G80" s="260">
        <v>4190212.12</v>
      </c>
      <c r="H80" s="258"/>
      <c r="I80" s="258" t="s">
        <v>108</v>
      </c>
      <c r="J80" s="258" t="s">
        <v>400</v>
      </c>
      <c r="K80" s="258"/>
      <c r="L80" s="261">
        <v>3124</v>
      </c>
      <c r="M80" s="258">
        <v>3</v>
      </c>
      <c r="N80" s="258" t="s">
        <v>85</v>
      </c>
      <c r="O80" s="258" t="s">
        <v>85</v>
      </c>
      <c r="P80" s="258" t="s">
        <v>90</v>
      </c>
      <c r="Q80" s="258" t="s">
        <v>109</v>
      </c>
      <c r="R80" s="258" t="s">
        <v>3</v>
      </c>
      <c r="S80" s="266" t="s">
        <v>110</v>
      </c>
    </row>
    <row r="81" spans="1:19" s="34" customFormat="1" ht="27">
      <c r="A81" s="265">
        <v>2</v>
      </c>
      <c r="B81" s="104" t="s">
        <v>514</v>
      </c>
      <c r="C81" s="259" t="s">
        <v>112</v>
      </c>
      <c r="D81" s="258"/>
      <c r="E81" s="258" t="s">
        <v>85</v>
      </c>
      <c r="F81" s="258">
        <v>1938</v>
      </c>
      <c r="G81" s="260">
        <v>185699.29</v>
      </c>
      <c r="H81" s="258"/>
      <c r="I81" s="258" t="s">
        <v>113</v>
      </c>
      <c r="J81" s="258" t="s">
        <v>114</v>
      </c>
      <c r="K81" s="258"/>
      <c r="L81" s="261">
        <v>386.7</v>
      </c>
      <c r="M81" s="258">
        <v>1</v>
      </c>
      <c r="N81" s="258" t="s">
        <v>90</v>
      </c>
      <c r="O81" s="258" t="s">
        <v>85</v>
      </c>
      <c r="P81" s="258" t="s">
        <v>85</v>
      </c>
      <c r="Q81" s="258" t="s">
        <v>64</v>
      </c>
      <c r="R81" s="258" t="s">
        <v>3</v>
      </c>
      <c r="S81" s="266" t="s">
        <v>115</v>
      </c>
    </row>
    <row r="82" spans="1:19" s="34" customFormat="1" ht="24.75">
      <c r="A82" s="265">
        <v>3</v>
      </c>
      <c r="B82" s="104" t="s">
        <v>514</v>
      </c>
      <c r="C82" s="259" t="s">
        <v>116</v>
      </c>
      <c r="D82" s="258"/>
      <c r="E82" s="258" t="s">
        <v>85</v>
      </c>
      <c r="F82" s="258">
        <v>1968</v>
      </c>
      <c r="G82" s="260">
        <v>42293.25</v>
      </c>
      <c r="H82" s="258"/>
      <c r="I82" s="258"/>
      <c r="J82" s="258"/>
      <c r="K82" s="258"/>
      <c r="L82" s="261"/>
      <c r="M82" s="262"/>
      <c r="N82" s="262"/>
      <c r="O82" s="262"/>
      <c r="P82" s="262"/>
      <c r="Q82" s="262"/>
      <c r="R82" s="262"/>
      <c r="S82" s="267"/>
    </row>
    <row r="83" spans="1:19" s="531" customFormat="1" ht="14.25" thickBot="1">
      <c r="A83" s="187"/>
      <c r="B83" s="188"/>
      <c r="C83" s="188"/>
      <c r="D83" s="188"/>
      <c r="E83" s="188"/>
      <c r="F83" s="243" t="s">
        <v>450</v>
      </c>
      <c r="G83" s="190">
        <f>SUM(G80:G82)</f>
        <v>4418204.66</v>
      </c>
      <c r="H83" s="198">
        <f>SUM(H78:H82)</f>
        <v>0</v>
      </c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92"/>
    </row>
    <row r="84" spans="1:19" s="531" customFormat="1" ht="15" customHeight="1">
      <c r="A84" s="602" t="s">
        <v>405</v>
      </c>
      <c r="B84" s="603"/>
      <c r="C84" s="603"/>
      <c r="D84" s="603"/>
      <c r="E84" s="244"/>
      <c r="F84" s="244"/>
      <c r="G84" s="244"/>
      <c r="H84" s="244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54"/>
    </row>
    <row r="85" spans="1:19" s="34" customFormat="1" ht="69">
      <c r="A85" s="255">
        <v>1</v>
      </c>
      <c r="B85" s="104" t="s">
        <v>515</v>
      </c>
      <c r="C85" s="73" t="s">
        <v>117</v>
      </c>
      <c r="D85" s="72" t="s">
        <v>118</v>
      </c>
      <c r="E85" s="72" t="s">
        <v>85</v>
      </c>
      <c r="F85" s="72">
        <v>1962</v>
      </c>
      <c r="G85" s="87">
        <v>437614.33</v>
      </c>
      <c r="H85" s="72"/>
      <c r="I85" s="72" t="s">
        <v>119</v>
      </c>
      <c r="J85" s="72" t="s">
        <v>501</v>
      </c>
      <c r="K85" s="72"/>
      <c r="L85" s="251">
        <v>939</v>
      </c>
      <c r="M85" s="72">
        <v>2</v>
      </c>
      <c r="N85" s="72" t="s">
        <v>90</v>
      </c>
      <c r="O85" s="72" t="s">
        <v>85</v>
      </c>
      <c r="P85" s="72" t="s">
        <v>90</v>
      </c>
      <c r="Q85" s="72" t="s">
        <v>120</v>
      </c>
      <c r="R85" s="72" t="s">
        <v>121</v>
      </c>
      <c r="S85" s="256" t="s">
        <v>122</v>
      </c>
    </row>
    <row r="86" spans="1:19" s="34" customFormat="1" ht="27">
      <c r="A86" s="255">
        <v>2</v>
      </c>
      <c r="B86" s="104" t="s">
        <v>515</v>
      </c>
      <c r="C86" s="73" t="s">
        <v>123</v>
      </c>
      <c r="D86" s="72" t="s">
        <v>124</v>
      </c>
      <c r="E86" s="72" t="s">
        <v>85</v>
      </c>
      <c r="F86" s="72">
        <v>2000</v>
      </c>
      <c r="G86" s="87">
        <v>10987.03</v>
      </c>
      <c r="H86" s="72"/>
      <c r="I86" s="72" t="s">
        <v>125</v>
      </c>
      <c r="J86" s="72" t="s">
        <v>501</v>
      </c>
      <c r="K86" s="72"/>
      <c r="L86" s="251">
        <v>56.6</v>
      </c>
      <c r="M86" s="72">
        <v>1</v>
      </c>
      <c r="N86" s="72" t="s">
        <v>90</v>
      </c>
      <c r="O86" s="72" t="s">
        <v>90</v>
      </c>
      <c r="P86" s="72" t="s">
        <v>90</v>
      </c>
      <c r="Q86" s="72" t="s">
        <v>120</v>
      </c>
      <c r="R86" s="72" t="s">
        <v>121</v>
      </c>
      <c r="S86" s="256" t="s">
        <v>126</v>
      </c>
    </row>
    <row r="87" spans="1:19" s="34" customFormat="1" ht="24.75">
      <c r="A87" s="255">
        <v>3</v>
      </c>
      <c r="B87" s="104" t="s">
        <v>515</v>
      </c>
      <c r="C87" s="73" t="s">
        <v>502</v>
      </c>
      <c r="D87" s="72" t="s">
        <v>502</v>
      </c>
      <c r="E87" s="72" t="s">
        <v>85</v>
      </c>
      <c r="F87" s="72">
        <v>2014</v>
      </c>
      <c r="G87" s="87">
        <v>31305.25</v>
      </c>
      <c r="H87" s="72"/>
      <c r="I87" s="72" t="s">
        <v>448</v>
      </c>
      <c r="J87" s="72" t="s">
        <v>53</v>
      </c>
      <c r="K87" s="72"/>
      <c r="L87" s="72"/>
      <c r="M87" s="72"/>
      <c r="N87" s="72"/>
      <c r="O87" s="72"/>
      <c r="P87" s="72"/>
      <c r="Q87" s="72"/>
      <c r="R87" s="72"/>
      <c r="S87" s="256"/>
    </row>
    <row r="88" spans="1:19" s="34" customFormat="1" ht="29.25" customHeight="1">
      <c r="A88" s="255">
        <v>4</v>
      </c>
      <c r="B88" s="104" t="s">
        <v>515</v>
      </c>
      <c r="C88" s="73" t="s">
        <v>551</v>
      </c>
      <c r="D88" s="72" t="s">
        <v>40</v>
      </c>
      <c r="E88" s="72" t="s">
        <v>454</v>
      </c>
      <c r="F88" s="72">
        <v>2015</v>
      </c>
      <c r="G88" s="87">
        <v>17640.7</v>
      </c>
      <c r="H88" s="72"/>
      <c r="I88" s="72" t="s">
        <v>448</v>
      </c>
      <c r="J88" s="72" t="s">
        <v>53</v>
      </c>
      <c r="K88" s="72"/>
      <c r="L88" s="72"/>
      <c r="M88" s="72"/>
      <c r="N88" s="72"/>
      <c r="O88" s="72"/>
      <c r="P88" s="72"/>
      <c r="Q88" s="72"/>
      <c r="R88" s="72"/>
      <c r="S88" s="256"/>
    </row>
    <row r="89" spans="1:19" s="531" customFormat="1" ht="14.25" thickBot="1">
      <c r="A89" s="187" t="s">
        <v>127</v>
      </c>
      <c r="B89" s="188"/>
      <c r="C89" s="188"/>
      <c r="D89" s="188"/>
      <c r="E89" s="188"/>
      <c r="F89" s="243" t="s">
        <v>450</v>
      </c>
      <c r="G89" s="190">
        <f>SUM(G85:G88)</f>
        <v>497547.31000000006</v>
      </c>
      <c r="H89" s="198">
        <f>SUM(H81:H87)</f>
        <v>0</v>
      </c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92"/>
    </row>
    <row r="90" spans="1:19" s="531" customFormat="1" ht="13.5">
      <c r="A90" s="602" t="s">
        <v>410</v>
      </c>
      <c r="B90" s="603"/>
      <c r="C90" s="603"/>
      <c r="D90" s="603"/>
      <c r="E90" s="244"/>
      <c r="F90" s="244"/>
      <c r="G90" s="244"/>
      <c r="H90" s="244"/>
      <c r="I90" s="244"/>
      <c r="J90" s="244"/>
      <c r="K90" s="244"/>
      <c r="L90" s="244"/>
      <c r="M90" s="244"/>
      <c r="N90" s="244"/>
      <c r="O90" s="244"/>
      <c r="P90" s="244"/>
      <c r="Q90" s="244"/>
      <c r="R90" s="244"/>
      <c r="S90" s="254"/>
    </row>
    <row r="91" spans="1:19" s="34" customFormat="1" ht="87.75" customHeight="1">
      <c r="A91" s="255">
        <v>1</v>
      </c>
      <c r="B91" s="104" t="s">
        <v>516</v>
      </c>
      <c r="C91" s="73" t="s">
        <v>500</v>
      </c>
      <c r="D91" s="72" t="s">
        <v>128</v>
      </c>
      <c r="E91" s="72" t="s">
        <v>454</v>
      </c>
      <c r="F91" s="72">
        <v>1966</v>
      </c>
      <c r="G91" s="268">
        <v>291057.19</v>
      </c>
      <c r="H91" s="72"/>
      <c r="I91" s="73" t="s">
        <v>129</v>
      </c>
      <c r="J91" s="72" t="s">
        <v>130</v>
      </c>
      <c r="K91" s="72"/>
      <c r="L91" s="251">
        <v>533.08</v>
      </c>
      <c r="M91" s="72">
        <v>2</v>
      </c>
      <c r="N91" s="72" t="s">
        <v>456</v>
      </c>
      <c r="O91" s="72" t="s">
        <v>454</v>
      </c>
      <c r="P91" s="72" t="s">
        <v>456</v>
      </c>
      <c r="Q91" s="72" t="s">
        <v>64</v>
      </c>
      <c r="R91" s="72" t="s">
        <v>3</v>
      </c>
      <c r="S91" s="256" t="s">
        <v>26</v>
      </c>
    </row>
    <row r="92" spans="1:19" s="34" customFormat="1" ht="24.75">
      <c r="A92" s="255">
        <v>2</v>
      </c>
      <c r="B92" s="104" t="s">
        <v>516</v>
      </c>
      <c r="C92" s="73" t="s">
        <v>111</v>
      </c>
      <c r="D92" s="72" t="s">
        <v>131</v>
      </c>
      <c r="E92" s="72" t="s">
        <v>454</v>
      </c>
      <c r="F92" s="55">
        <v>1966</v>
      </c>
      <c r="G92" s="268">
        <v>7268.97</v>
      </c>
      <c r="H92" s="72"/>
      <c r="I92" s="72" t="s">
        <v>448</v>
      </c>
      <c r="J92" s="72" t="s">
        <v>25</v>
      </c>
      <c r="K92" s="72"/>
      <c r="L92" s="72"/>
      <c r="M92" s="72">
        <v>1</v>
      </c>
      <c r="N92" s="72" t="s">
        <v>391</v>
      </c>
      <c r="O92" s="72" t="s">
        <v>391</v>
      </c>
      <c r="P92" s="72" t="s">
        <v>456</v>
      </c>
      <c r="Q92" s="72" t="s">
        <v>391</v>
      </c>
      <c r="R92" s="72" t="s">
        <v>391</v>
      </c>
      <c r="S92" s="256" t="s">
        <v>391</v>
      </c>
    </row>
    <row r="93" spans="1:19" s="531" customFormat="1" ht="24.75">
      <c r="A93" s="255">
        <v>3</v>
      </c>
      <c r="B93" s="104" t="s">
        <v>516</v>
      </c>
      <c r="C93" s="73" t="s">
        <v>111</v>
      </c>
      <c r="D93" s="72" t="s">
        <v>131</v>
      </c>
      <c r="E93" s="72" t="s">
        <v>454</v>
      </c>
      <c r="F93" s="72">
        <v>1966</v>
      </c>
      <c r="G93" s="268">
        <v>6409.11</v>
      </c>
      <c r="H93" s="72"/>
      <c r="I93" s="72" t="s">
        <v>448</v>
      </c>
      <c r="J93" s="72" t="s">
        <v>25</v>
      </c>
      <c r="K93" s="72"/>
      <c r="L93" s="72"/>
      <c r="M93" s="72">
        <v>1</v>
      </c>
      <c r="N93" s="72" t="s">
        <v>391</v>
      </c>
      <c r="O93" s="72" t="s">
        <v>391</v>
      </c>
      <c r="P93" s="72" t="s">
        <v>456</v>
      </c>
      <c r="Q93" s="72" t="s">
        <v>391</v>
      </c>
      <c r="R93" s="72" t="s">
        <v>391</v>
      </c>
      <c r="S93" s="256" t="s">
        <v>391</v>
      </c>
    </row>
    <row r="94" spans="1:19" s="34" customFormat="1" ht="24.75">
      <c r="A94" s="255">
        <v>4</v>
      </c>
      <c r="B94" s="104" t="s">
        <v>516</v>
      </c>
      <c r="C94" s="73" t="s">
        <v>111</v>
      </c>
      <c r="D94" s="72" t="s">
        <v>131</v>
      </c>
      <c r="E94" s="72" t="s">
        <v>454</v>
      </c>
      <c r="F94" s="72">
        <v>1966</v>
      </c>
      <c r="G94" s="268">
        <v>6272.74</v>
      </c>
      <c r="H94" s="72"/>
      <c r="I94" s="72" t="s">
        <v>448</v>
      </c>
      <c r="J94" s="72" t="s">
        <v>25</v>
      </c>
      <c r="K94" s="72"/>
      <c r="L94" s="72"/>
      <c r="M94" s="72">
        <v>1</v>
      </c>
      <c r="N94" s="72" t="s">
        <v>391</v>
      </c>
      <c r="O94" s="72" t="s">
        <v>391</v>
      </c>
      <c r="P94" s="72" t="s">
        <v>456</v>
      </c>
      <c r="Q94" s="72" t="s">
        <v>391</v>
      </c>
      <c r="R94" s="72" t="s">
        <v>391</v>
      </c>
      <c r="S94" s="256" t="s">
        <v>391</v>
      </c>
    </row>
    <row r="95" spans="1:19" s="531" customFormat="1" ht="14.25" thickBot="1">
      <c r="A95" s="187"/>
      <c r="B95" s="188"/>
      <c r="C95" s="188"/>
      <c r="D95" s="188"/>
      <c r="E95" s="188"/>
      <c r="F95" s="243" t="s">
        <v>450</v>
      </c>
      <c r="G95" s="190">
        <f>SUM(G91:G94)</f>
        <v>311008.00999999995</v>
      </c>
      <c r="H95" s="198">
        <f>SUM(H89:H94)</f>
        <v>0</v>
      </c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92"/>
    </row>
    <row r="96" spans="1:19" s="531" customFormat="1" ht="15" customHeight="1">
      <c r="A96" s="602" t="s">
        <v>414</v>
      </c>
      <c r="B96" s="603"/>
      <c r="C96" s="603"/>
      <c r="D96" s="603"/>
      <c r="E96" s="244"/>
      <c r="F96" s="244"/>
      <c r="G96" s="244"/>
      <c r="H96" s="244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54"/>
    </row>
    <row r="97" spans="1:19" s="34" customFormat="1" ht="41.25">
      <c r="A97" s="255">
        <v>1</v>
      </c>
      <c r="B97" s="104" t="s">
        <v>414</v>
      </c>
      <c r="C97" s="73" t="s">
        <v>132</v>
      </c>
      <c r="D97" s="72" t="s">
        <v>133</v>
      </c>
      <c r="E97" s="72" t="s">
        <v>9</v>
      </c>
      <c r="F97" s="72" t="s">
        <v>521</v>
      </c>
      <c r="G97" s="101">
        <v>1274590.54</v>
      </c>
      <c r="H97" s="87"/>
      <c r="I97" s="72" t="s">
        <v>134</v>
      </c>
      <c r="J97" s="72" t="s">
        <v>135</v>
      </c>
      <c r="K97" s="72"/>
      <c r="L97" s="251">
        <v>864.9</v>
      </c>
      <c r="M97" s="72">
        <v>2</v>
      </c>
      <c r="N97" s="72" t="s">
        <v>90</v>
      </c>
      <c r="O97" s="72" t="s">
        <v>85</v>
      </c>
      <c r="P97" s="72" t="s">
        <v>90</v>
      </c>
      <c r="Q97" s="72" t="s">
        <v>136</v>
      </c>
      <c r="R97" s="72" t="s">
        <v>3</v>
      </c>
      <c r="S97" s="256" t="s">
        <v>137</v>
      </c>
    </row>
    <row r="98" spans="1:19" s="34" customFormat="1" ht="27">
      <c r="A98" s="255">
        <v>2</v>
      </c>
      <c r="B98" s="104" t="s">
        <v>414</v>
      </c>
      <c r="C98" s="73" t="s">
        <v>75</v>
      </c>
      <c r="D98" s="72" t="s">
        <v>133</v>
      </c>
      <c r="E98" s="72" t="s">
        <v>454</v>
      </c>
      <c r="F98" s="72">
        <v>2017</v>
      </c>
      <c r="G98" s="101">
        <v>25000</v>
      </c>
      <c r="H98" s="87"/>
      <c r="I98" s="72" t="s">
        <v>448</v>
      </c>
      <c r="J98" s="72"/>
      <c r="K98" s="72"/>
      <c r="L98" s="251"/>
      <c r="M98" s="72"/>
      <c r="N98" s="72"/>
      <c r="O98" s="72"/>
      <c r="P98" s="72"/>
      <c r="Q98" s="72"/>
      <c r="R98" s="72"/>
      <c r="S98" s="256"/>
    </row>
    <row r="99" spans="1:19" s="531" customFormat="1" ht="14.25" thickBot="1">
      <c r="A99" s="187"/>
      <c r="B99" s="188"/>
      <c r="C99" s="188"/>
      <c r="D99" s="188"/>
      <c r="E99" s="188"/>
      <c r="F99" s="243" t="s">
        <v>450</v>
      </c>
      <c r="G99" s="190">
        <f>SUM(G97:G98)</f>
        <v>1299590.54</v>
      </c>
      <c r="H99" s="198">
        <f>SUM(H92:H97)</f>
        <v>0</v>
      </c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92"/>
    </row>
    <row r="100" spans="1:19" s="531" customFormat="1" ht="13.5">
      <c r="A100" s="602" t="s">
        <v>138</v>
      </c>
      <c r="B100" s="603"/>
      <c r="C100" s="603"/>
      <c r="D100" s="603"/>
      <c r="E100" s="244"/>
      <c r="F100" s="244"/>
      <c r="G100" s="244"/>
      <c r="H100" s="244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54"/>
    </row>
    <row r="101" spans="1:19" s="34" customFormat="1" ht="138" thickBot="1">
      <c r="A101" s="269">
        <v>1</v>
      </c>
      <c r="B101" s="270" t="s">
        <v>418</v>
      </c>
      <c r="C101" s="85" t="s">
        <v>139</v>
      </c>
      <c r="D101" s="84" t="s">
        <v>140</v>
      </c>
      <c r="E101" s="84" t="s">
        <v>85</v>
      </c>
      <c r="F101" s="84">
        <v>1954</v>
      </c>
      <c r="G101" s="86">
        <v>848731.22</v>
      </c>
      <c r="H101" s="84"/>
      <c r="I101" s="84" t="s">
        <v>520</v>
      </c>
      <c r="J101" s="84" t="s">
        <v>141</v>
      </c>
      <c r="K101" s="84"/>
      <c r="L101" s="271">
        <v>617</v>
      </c>
      <c r="M101" s="84" t="s">
        <v>142</v>
      </c>
      <c r="N101" s="84" t="s">
        <v>85</v>
      </c>
      <c r="O101" s="84" t="s">
        <v>85</v>
      </c>
      <c r="P101" s="84" t="s">
        <v>143</v>
      </c>
      <c r="Q101" s="84" t="s">
        <v>64</v>
      </c>
      <c r="R101" s="84" t="s">
        <v>144</v>
      </c>
      <c r="S101" s="272" t="s">
        <v>145</v>
      </c>
    </row>
    <row r="102" spans="1:19" s="531" customFormat="1" ht="14.25" thickBot="1">
      <c r="A102" s="273"/>
      <c r="B102" s="274"/>
      <c r="C102" s="274"/>
      <c r="D102" s="274"/>
      <c r="E102" s="274"/>
      <c r="F102" s="243" t="s">
        <v>450</v>
      </c>
      <c r="G102" s="190">
        <f>SUM(G101:G101)</f>
        <v>848731.22</v>
      </c>
      <c r="H102" s="275">
        <v>0</v>
      </c>
      <c r="I102" s="274"/>
      <c r="J102" s="274"/>
      <c r="K102" s="274"/>
      <c r="L102" s="274"/>
      <c r="M102" s="274"/>
      <c r="N102" s="274"/>
      <c r="O102" s="274"/>
      <c r="P102" s="274"/>
      <c r="Q102" s="274"/>
      <c r="R102" s="274"/>
      <c r="S102" s="276"/>
    </row>
    <row r="103" spans="1:19" s="531" customFormat="1" ht="13.5">
      <c r="A103" s="624" t="s">
        <v>488</v>
      </c>
      <c r="B103" s="625"/>
      <c r="C103" s="625"/>
      <c r="D103" s="625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277"/>
    </row>
    <row r="104" spans="1:19" s="34" customFormat="1" ht="82.5">
      <c r="A104" s="255">
        <v>1</v>
      </c>
      <c r="B104" s="161" t="s">
        <v>591</v>
      </c>
      <c r="C104" s="73" t="s">
        <v>519</v>
      </c>
      <c r="D104" s="72" t="s">
        <v>486</v>
      </c>
      <c r="E104" s="72" t="s">
        <v>9</v>
      </c>
      <c r="F104" s="72">
        <v>1952</v>
      </c>
      <c r="G104" s="87">
        <v>1614908.88</v>
      </c>
      <c r="H104" s="72"/>
      <c r="I104" s="72" t="s">
        <v>487</v>
      </c>
      <c r="J104" s="72" t="s">
        <v>147</v>
      </c>
      <c r="K104" s="72"/>
      <c r="L104" s="251">
        <v>1053</v>
      </c>
      <c r="M104" s="72">
        <v>2</v>
      </c>
      <c r="N104" s="72" t="s">
        <v>454</v>
      </c>
      <c r="O104" s="72" t="s">
        <v>454</v>
      </c>
      <c r="P104" s="72" t="s">
        <v>148</v>
      </c>
      <c r="Q104" s="72" t="s">
        <v>105</v>
      </c>
      <c r="R104" s="72" t="s">
        <v>149</v>
      </c>
      <c r="S104" s="256" t="s">
        <v>150</v>
      </c>
    </row>
    <row r="105" spans="1:19" s="531" customFormat="1" ht="14.25" thickBot="1">
      <c r="A105" s="187"/>
      <c r="B105" s="188"/>
      <c r="C105" s="188"/>
      <c r="D105" s="188"/>
      <c r="E105" s="188"/>
      <c r="F105" s="243" t="s">
        <v>450</v>
      </c>
      <c r="G105" s="190">
        <f>SUM(G104:G104)</f>
        <v>1614908.88</v>
      </c>
      <c r="H105" s="191">
        <v>0</v>
      </c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92"/>
    </row>
    <row r="106" spans="1:19" s="531" customFormat="1" ht="15" customHeight="1">
      <c r="A106" s="602" t="s">
        <v>639</v>
      </c>
      <c r="B106" s="603"/>
      <c r="C106" s="603"/>
      <c r="D106" s="603"/>
      <c r="E106" s="244"/>
      <c r="F106" s="244"/>
      <c r="G106" s="244"/>
      <c r="H106" s="244"/>
      <c r="I106" s="244"/>
      <c r="J106" s="244"/>
      <c r="K106" s="244"/>
      <c r="L106" s="244"/>
      <c r="M106" s="244"/>
      <c r="N106" s="244"/>
      <c r="O106" s="244"/>
      <c r="P106" s="244"/>
      <c r="Q106" s="244"/>
      <c r="R106" s="244"/>
      <c r="S106" s="254"/>
    </row>
    <row r="107" spans="1:19" s="34" customFormat="1" ht="99" customHeight="1">
      <c r="A107" s="255">
        <v>1</v>
      </c>
      <c r="B107" s="104" t="s">
        <v>639</v>
      </c>
      <c r="C107" s="73" t="s">
        <v>641</v>
      </c>
      <c r="D107" s="72" t="s">
        <v>151</v>
      </c>
      <c r="E107" s="72" t="s">
        <v>9</v>
      </c>
      <c r="F107" s="72" t="s">
        <v>152</v>
      </c>
      <c r="G107" s="87">
        <v>3025792.72</v>
      </c>
      <c r="H107" s="72"/>
      <c r="I107" s="73" t="s">
        <v>153</v>
      </c>
      <c r="J107" s="72" t="s">
        <v>154</v>
      </c>
      <c r="K107" s="161"/>
      <c r="L107" s="251">
        <v>1784</v>
      </c>
      <c r="M107" s="72" t="s">
        <v>155</v>
      </c>
      <c r="N107" s="72" t="s">
        <v>90</v>
      </c>
      <c r="O107" s="72" t="s">
        <v>85</v>
      </c>
      <c r="P107" s="72" t="s">
        <v>90</v>
      </c>
      <c r="Q107" s="72" t="s">
        <v>156</v>
      </c>
      <c r="R107" s="72" t="s">
        <v>157</v>
      </c>
      <c r="S107" s="278" t="s">
        <v>499</v>
      </c>
    </row>
    <row r="108" spans="1:19" s="531" customFormat="1" ht="14.25" thickBot="1">
      <c r="A108" s="187"/>
      <c r="B108" s="188"/>
      <c r="C108" s="188"/>
      <c r="D108" s="188"/>
      <c r="E108" s="188"/>
      <c r="F108" s="243" t="s">
        <v>450</v>
      </c>
      <c r="G108" s="190">
        <f>SUM(G107:G107)</f>
        <v>3025792.72</v>
      </c>
      <c r="H108" s="191">
        <v>0</v>
      </c>
      <c r="I108" s="188"/>
      <c r="J108" s="188"/>
      <c r="K108" s="231"/>
      <c r="L108" s="231"/>
      <c r="M108" s="231"/>
      <c r="N108" s="231"/>
      <c r="O108" s="231"/>
      <c r="P108" s="231"/>
      <c r="Q108" s="231"/>
      <c r="R108" s="231"/>
      <c r="S108" s="232"/>
    </row>
    <row r="109" spans="1:19" s="531" customFormat="1" ht="13.5">
      <c r="A109" s="602" t="s">
        <v>497</v>
      </c>
      <c r="B109" s="603"/>
      <c r="C109" s="603"/>
      <c r="D109" s="603"/>
      <c r="E109" s="244"/>
      <c r="F109" s="244"/>
      <c r="G109" s="244"/>
      <c r="H109" s="244"/>
      <c r="I109" s="244"/>
      <c r="J109" s="244"/>
      <c r="K109" s="244"/>
      <c r="L109" s="244"/>
      <c r="M109" s="244"/>
      <c r="N109" s="244"/>
      <c r="O109" s="244"/>
      <c r="P109" s="244"/>
      <c r="Q109" s="244"/>
      <c r="R109" s="244"/>
      <c r="S109" s="254"/>
    </row>
    <row r="110" spans="1:19" s="34" customFormat="1" ht="41.25">
      <c r="A110" s="279">
        <v>1</v>
      </c>
      <c r="B110" s="104" t="s">
        <v>497</v>
      </c>
      <c r="C110" s="73" t="s">
        <v>97</v>
      </c>
      <c r="D110" s="72" t="s">
        <v>158</v>
      </c>
      <c r="E110" s="72" t="s">
        <v>85</v>
      </c>
      <c r="F110" s="72" t="s">
        <v>164</v>
      </c>
      <c r="G110" s="87">
        <v>1289789.88</v>
      </c>
      <c r="H110" s="161"/>
      <c r="I110" s="73" t="s">
        <v>165</v>
      </c>
      <c r="J110" s="73" t="s">
        <v>166</v>
      </c>
      <c r="K110" s="161"/>
      <c r="L110" s="251">
        <v>1360.43</v>
      </c>
      <c r="M110" s="72">
        <v>3</v>
      </c>
      <c r="N110" s="72" t="s">
        <v>85</v>
      </c>
      <c r="O110" s="72" t="s">
        <v>85</v>
      </c>
      <c r="P110" s="72" t="s">
        <v>90</v>
      </c>
      <c r="Q110" s="72" t="s">
        <v>64</v>
      </c>
      <c r="R110" s="72" t="s">
        <v>3</v>
      </c>
      <c r="S110" s="256" t="s">
        <v>167</v>
      </c>
    </row>
    <row r="111" spans="1:19" s="531" customFormat="1" ht="27.75" customHeight="1">
      <c r="A111" s="279">
        <v>2</v>
      </c>
      <c r="B111" s="104" t="s">
        <v>497</v>
      </c>
      <c r="C111" s="73" t="s">
        <v>168</v>
      </c>
      <c r="D111" s="72" t="s">
        <v>169</v>
      </c>
      <c r="E111" s="72" t="s">
        <v>85</v>
      </c>
      <c r="F111" s="72">
        <v>2007</v>
      </c>
      <c r="G111" s="87">
        <v>222282.44</v>
      </c>
      <c r="H111" s="161"/>
      <c r="I111" s="161"/>
      <c r="J111" s="73" t="s">
        <v>166</v>
      </c>
      <c r="K111" s="161"/>
      <c r="L111" s="161"/>
      <c r="M111" s="161"/>
      <c r="N111" s="161"/>
      <c r="O111" s="161"/>
      <c r="P111" s="161"/>
      <c r="Q111" s="161"/>
      <c r="R111" s="161"/>
      <c r="S111" s="280"/>
    </row>
    <row r="112" spans="1:19" s="209" customFormat="1" ht="31.5" customHeight="1">
      <c r="A112" s="279">
        <v>3</v>
      </c>
      <c r="B112" s="104" t="s">
        <v>497</v>
      </c>
      <c r="C112" s="73" t="s">
        <v>160</v>
      </c>
      <c r="D112" s="72"/>
      <c r="E112" s="72"/>
      <c r="F112" s="72">
        <v>2008</v>
      </c>
      <c r="G112" s="87">
        <v>6919.84</v>
      </c>
      <c r="H112" s="161"/>
      <c r="I112" s="161"/>
      <c r="J112" s="73"/>
      <c r="K112" s="161"/>
      <c r="L112" s="161"/>
      <c r="M112" s="161"/>
      <c r="N112" s="161"/>
      <c r="O112" s="161"/>
      <c r="P112" s="161"/>
      <c r="Q112" s="161"/>
      <c r="R112" s="161"/>
      <c r="S112" s="280"/>
    </row>
    <row r="113" spans="1:19" s="531" customFormat="1" ht="14.25" thickBot="1">
      <c r="A113" s="187"/>
      <c r="B113" s="188"/>
      <c r="C113" s="188"/>
      <c r="D113" s="188"/>
      <c r="E113" s="188"/>
      <c r="F113" s="243" t="s">
        <v>450</v>
      </c>
      <c r="G113" s="190">
        <f>SUM(G110:G112)</f>
        <v>1518992.16</v>
      </c>
      <c r="H113" s="191">
        <v>0</v>
      </c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92"/>
    </row>
    <row r="114" spans="1:19" s="531" customFormat="1" ht="13.5">
      <c r="A114" s="602" t="s">
        <v>170</v>
      </c>
      <c r="B114" s="603"/>
      <c r="C114" s="603"/>
      <c r="D114" s="603"/>
      <c r="E114" s="244"/>
      <c r="F114" s="244"/>
      <c r="G114" s="244"/>
      <c r="H114" s="244"/>
      <c r="I114" s="244"/>
      <c r="J114" s="244"/>
      <c r="K114" s="244"/>
      <c r="L114" s="244"/>
      <c r="M114" s="244"/>
      <c r="N114" s="244"/>
      <c r="O114" s="244"/>
      <c r="P114" s="244"/>
      <c r="Q114" s="244"/>
      <c r="R114" s="244"/>
      <c r="S114" s="254"/>
    </row>
    <row r="115" spans="1:19" s="531" customFormat="1" ht="14.25" customHeight="1">
      <c r="A115" s="604" t="s">
        <v>171</v>
      </c>
      <c r="B115" s="605"/>
      <c r="C115" s="605"/>
      <c r="D115" s="605"/>
      <c r="E115" s="281"/>
      <c r="F115" s="281"/>
      <c r="G115" s="281"/>
      <c r="H115" s="281"/>
      <c r="I115" s="281"/>
      <c r="J115" s="281"/>
      <c r="K115" s="281"/>
      <c r="L115" s="281"/>
      <c r="M115" s="281"/>
      <c r="N115" s="281"/>
      <c r="O115" s="281"/>
      <c r="P115" s="281"/>
      <c r="Q115" s="281"/>
      <c r="R115" s="281"/>
      <c r="S115" s="282"/>
    </row>
    <row r="116" spans="1:19" s="34" customFormat="1" ht="27">
      <c r="A116" s="283">
        <v>1</v>
      </c>
      <c r="B116" s="104" t="s">
        <v>434</v>
      </c>
      <c r="C116" s="63" t="s">
        <v>172</v>
      </c>
      <c r="D116" s="55" t="s">
        <v>90</v>
      </c>
      <c r="E116" s="55" t="s">
        <v>85</v>
      </c>
      <c r="F116" s="56" t="s">
        <v>173</v>
      </c>
      <c r="G116" s="66">
        <v>26214.87</v>
      </c>
      <c r="H116" s="54"/>
      <c r="I116" s="54" t="s">
        <v>174</v>
      </c>
      <c r="J116" s="53" t="s">
        <v>175</v>
      </c>
      <c r="K116" s="54">
        <v>1</v>
      </c>
      <c r="L116" s="74">
        <v>19.5</v>
      </c>
      <c r="M116" s="55">
        <v>1</v>
      </c>
      <c r="N116" s="55" t="s">
        <v>90</v>
      </c>
      <c r="O116" s="55" t="s">
        <v>85</v>
      </c>
      <c r="P116" s="55" t="s">
        <v>90</v>
      </c>
      <c r="Q116" s="55" t="s">
        <v>2</v>
      </c>
      <c r="R116" s="55" t="s">
        <v>22</v>
      </c>
      <c r="S116" s="196" t="s">
        <v>176</v>
      </c>
    </row>
    <row r="117" spans="1:19" s="34" customFormat="1" ht="30.75" customHeight="1">
      <c r="A117" s="283">
        <v>2</v>
      </c>
      <c r="B117" s="104" t="s">
        <v>434</v>
      </c>
      <c r="C117" s="76" t="s">
        <v>177</v>
      </c>
      <c r="D117" s="55" t="s">
        <v>90</v>
      </c>
      <c r="E117" s="55" t="s">
        <v>85</v>
      </c>
      <c r="F117" s="56">
        <v>1965</v>
      </c>
      <c r="G117" s="66">
        <v>218663.2</v>
      </c>
      <c r="H117" s="54"/>
      <c r="I117" s="54" t="s">
        <v>178</v>
      </c>
      <c r="J117" s="53" t="s">
        <v>179</v>
      </c>
      <c r="K117" s="54">
        <v>2</v>
      </c>
      <c r="L117" s="74">
        <v>515</v>
      </c>
      <c r="M117" s="55">
        <v>2</v>
      </c>
      <c r="N117" s="55" t="s">
        <v>90</v>
      </c>
      <c r="O117" s="55" t="s">
        <v>85</v>
      </c>
      <c r="P117" s="55" t="s">
        <v>90</v>
      </c>
      <c r="Q117" s="55" t="s">
        <v>2</v>
      </c>
      <c r="R117" s="55" t="s">
        <v>22</v>
      </c>
      <c r="S117" s="196" t="s">
        <v>180</v>
      </c>
    </row>
    <row r="118" spans="1:19" s="34" customFormat="1" ht="45" customHeight="1">
      <c r="A118" s="283">
        <v>3</v>
      </c>
      <c r="B118" s="104" t="s">
        <v>434</v>
      </c>
      <c r="C118" s="76" t="s">
        <v>181</v>
      </c>
      <c r="D118" s="55" t="s">
        <v>90</v>
      </c>
      <c r="E118" s="55" t="s">
        <v>85</v>
      </c>
      <c r="F118" s="56">
        <v>2009</v>
      </c>
      <c r="G118" s="66">
        <v>207400</v>
      </c>
      <c r="H118" s="54"/>
      <c r="I118" s="78" t="s">
        <v>182</v>
      </c>
      <c r="J118" s="53" t="s">
        <v>183</v>
      </c>
      <c r="K118" s="54">
        <v>3</v>
      </c>
      <c r="L118" s="74">
        <v>62.6</v>
      </c>
      <c r="M118" s="55">
        <v>1</v>
      </c>
      <c r="N118" s="55" t="s">
        <v>90</v>
      </c>
      <c r="O118" s="55" t="s">
        <v>85</v>
      </c>
      <c r="P118" s="55" t="s">
        <v>90</v>
      </c>
      <c r="Q118" s="55" t="s">
        <v>184</v>
      </c>
      <c r="R118" s="56" t="s">
        <v>533</v>
      </c>
      <c r="S118" s="196" t="s">
        <v>185</v>
      </c>
    </row>
    <row r="119" spans="1:19" s="531" customFormat="1" ht="41.25" customHeight="1">
      <c r="A119" s="284">
        <v>4</v>
      </c>
      <c r="B119" s="104" t="s">
        <v>434</v>
      </c>
      <c r="C119" s="63" t="s">
        <v>493</v>
      </c>
      <c r="D119" s="56" t="s">
        <v>90</v>
      </c>
      <c r="E119" s="56" t="s">
        <v>85</v>
      </c>
      <c r="F119" s="56" t="s">
        <v>494</v>
      </c>
      <c r="G119" s="68" t="s">
        <v>448</v>
      </c>
      <c r="H119" s="79">
        <v>30000</v>
      </c>
      <c r="I119" s="53" t="s">
        <v>174</v>
      </c>
      <c r="J119" s="53" t="s">
        <v>495</v>
      </c>
      <c r="K119" s="53">
        <v>4</v>
      </c>
      <c r="L119" s="70">
        <v>100</v>
      </c>
      <c r="M119" s="56">
        <v>1</v>
      </c>
      <c r="N119" s="56" t="s">
        <v>90</v>
      </c>
      <c r="O119" s="56" t="s">
        <v>90</v>
      </c>
      <c r="P119" s="56" t="s">
        <v>90</v>
      </c>
      <c r="Q119" s="56" t="s">
        <v>2</v>
      </c>
      <c r="R119" s="56" t="s">
        <v>3</v>
      </c>
      <c r="S119" s="226" t="s">
        <v>185</v>
      </c>
    </row>
    <row r="120" spans="1:19" s="34" customFormat="1" ht="24.75">
      <c r="A120" s="283">
        <v>5</v>
      </c>
      <c r="B120" s="104" t="s">
        <v>434</v>
      </c>
      <c r="C120" s="76" t="s">
        <v>186</v>
      </c>
      <c r="D120" s="55" t="s">
        <v>90</v>
      </c>
      <c r="E120" s="55" t="s">
        <v>85</v>
      </c>
      <c r="F120" s="56">
        <v>1970</v>
      </c>
      <c r="G120" s="66">
        <v>170247.15</v>
      </c>
      <c r="H120" s="54"/>
      <c r="I120" s="53" t="s">
        <v>448</v>
      </c>
      <c r="J120" s="53" t="s">
        <v>48</v>
      </c>
      <c r="K120" s="54">
        <v>5</v>
      </c>
      <c r="L120" s="56"/>
      <c r="M120" s="55">
        <v>1</v>
      </c>
      <c r="N120" s="55" t="s">
        <v>90</v>
      </c>
      <c r="O120" s="55" t="s">
        <v>85</v>
      </c>
      <c r="P120" s="55" t="s">
        <v>90</v>
      </c>
      <c r="Q120" s="55" t="s">
        <v>2</v>
      </c>
      <c r="R120" s="56" t="s">
        <v>391</v>
      </c>
      <c r="S120" s="194" t="s">
        <v>391</v>
      </c>
    </row>
    <row r="121" spans="1:19" s="34" customFormat="1" ht="41.25">
      <c r="A121" s="284">
        <v>6</v>
      </c>
      <c r="B121" s="104" t="s">
        <v>434</v>
      </c>
      <c r="C121" s="217" t="s">
        <v>66</v>
      </c>
      <c r="D121" s="218" t="s">
        <v>67</v>
      </c>
      <c r="E121" s="219" t="s">
        <v>454</v>
      </c>
      <c r="F121" s="220">
        <v>2010</v>
      </c>
      <c r="G121" s="80">
        <v>12312706.29</v>
      </c>
      <c r="H121" s="221"/>
      <c r="I121" s="218" t="s">
        <v>68</v>
      </c>
      <c r="J121" s="53" t="s">
        <v>69</v>
      </c>
      <c r="K121" s="54"/>
      <c r="L121" s="54">
        <v>3408.57</v>
      </c>
      <c r="M121" s="55">
        <v>2</v>
      </c>
      <c r="N121" s="55" t="s">
        <v>454</v>
      </c>
      <c r="O121" s="55" t="s">
        <v>454</v>
      </c>
      <c r="P121" s="55" t="s">
        <v>454</v>
      </c>
      <c r="Q121" s="55" t="s">
        <v>64</v>
      </c>
      <c r="R121" s="55" t="s">
        <v>22</v>
      </c>
      <c r="S121" s="196" t="s">
        <v>70</v>
      </c>
    </row>
    <row r="122" spans="1:19" s="531" customFormat="1" ht="14.25" thickBot="1">
      <c r="A122" s="187"/>
      <c r="B122" s="188"/>
      <c r="C122" s="188"/>
      <c r="D122" s="188"/>
      <c r="E122" s="188"/>
      <c r="F122" s="243" t="s">
        <v>450</v>
      </c>
      <c r="G122" s="190">
        <f>SUM(+G116+G117+G118+G120+G121)</f>
        <v>12935231.51</v>
      </c>
      <c r="H122" s="190">
        <f>SUM(H116:H120)</f>
        <v>30000</v>
      </c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92"/>
    </row>
    <row r="123" spans="1:19" s="531" customFormat="1" ht="13.5">
      <c r="A123" s="594" t="s">
        <v>187</v>
      </c>
      <c r="B123" s="595"/>
      <c r="C123" s="609"/>
      <c r="D123" s="609"/>
      <c r="E123" s="287"/>
      <c r="F123" s="287"/>
      <c r="G123" s="287"/>
      <c r="H123" s="287"/>
      <c r="I123" s="287"/>
      <c r="J123" s="287"/>
      <c r="K123" s="287"/>
      <c r="L123" s="287"/>
      <c r="M123" s="287"/>
      <c r="N123" s="287"/>
      <c r="O123" s="287"/>
      <c r="P123" s="287"/>
      <c r="Q123" s="287"/>
      <c r="R123" s="287"/>
      <c r="S123" s="288"/>
    </row>
    <row r="124" spans="1:19" s="34" customFormat="1" ht="23.25" customHeight="1">
      <c r="A124" s="289">
        <v>1</v>
      </c>
      <c r="B124" s="104" t="s">
        <v>434</v>
      </c>
      <c r="C124" s="217" t="s">
        <v>188</v>
      </c>
      <c r="D124" s="56" t="s">
        <v>189</v>
      </c>
      <c r="E124" s="285" t="s">
        <v>85</v>
      </c>
      <c r="F124" s="286">
        <v>1960</v>
      </c>
      <c r="G124" s="80"/>
      <c r="H124" s="80">
        <v>500000</v>
      </c>
      <c r="I124" s="80" t="s">
        <v>190</v>
      </c>
      <c r="J124" s="53" t="s">
        <v>495</v>
      </c>
      <c r="K124" s="53"/>
      <c r="L124" s="53"/>
      <c r="M124" s="53" t="s">
        <v>191</v>
      </c>
      <c r="N124" s="56" t="s">
        <v>90</v>
      </c>
      <c r="O124" s="56" t="s">
        <v>90</v>
      </c>
      <c r="P124" s="56" t="s">
        <v>90</v>
      </c>
      <c r="Q124" s="53"/>
      <c r="R124" s="53"/>
      <c r="S124" s="176"/>
    </row>
    <row r="125" spans="1:19" s="34" customFormat="1" ht="32.25" customHeight="1">
      <c r="A125" s="289">
        <v>2</v>
      </c>
      <c r="B125" s="104" t="s">
        <v>434</v>
      </c>
      <c r="C125" s="217" t="s">
        <v>192</v>
      </c>
      <c r="D125" s="56" t="s">
        <v>189</v>
      </c>
      <c r="E125" s="285" t="s">
        <v>85</v>
      </c>
      <c r="F125" s="286">
        <v>2009</v>
      </c>
      <c r="G125" s="80">
        <v>887110.3</v>
      </c>
      <c r="H125" s="80"/>
      <c r="I125" s="80" t="s">
        <v>193</v>
      </c>
      <c r="J125" s="53" t="s">
        <v>194</v>
      </c>
      <c r="K125" s="53"/>
      <c r="L125" s="53"/>
      <c r="M125" s="53" t="s">
        <v>191</v>
      </c>
      <c r="N125" s="56" t="s">
        <v>90</v>
      </c>
      <c r="O125" s="56" t="s">
        <v>85</v>
      </c>
      <c r="P125" s="56" t="s">
        <v>90</v>
      </c>
      <c r="Q125" s="53"/>
      <c r="R125" s="53"/>
      <c r="S125" s="176"/>
    </row>
    <row r="126" spans="1:19" s="34" customFormat="1" ht="24.75">
      <c r="A126" s="289">
        <v>3</v>
      </c>
      <c r="B126" s="104" t="s">
        <v>434</v>
      </c>
      <c r="C126" s="217" t="s">
        <v>195</v>
      </c>
      <c r="D126" s="56" t="s">
        <v>189</v>
      </c>
      <c r="E126" s="285" t="s">
        <v>85</v>
      </c>
      <c r="F126" s="286">
        <v>1960</v>
      </c>
      <c r="G126" s="80">
        <v>139215.81</v>
      </c>
      <c r="H126" s="80"/>
      <c r="I126" s="80" t="s">
        <v>196</v>
      </c>
      <c r="J126" s="53" t="s">
        <v>175</v>
      </c>
      <c r="K126" s="53"/>
      <c r="L126" s="53"/>
      <c r="M126" s="53" t="s">
        <v>191</v>
      </c>
      <c r="N126" s="56" t="s">
        <v>90</v>
      </c>
      <c r="O126" s="56" t="s">
        <v>90</v>
      </c>
      <c r="P126" s="56" t="s">
        <v>90</v>
      </c>
      <c r="Q126" s="53"/>
      <c r="R126" s="53"/>
      <c r="S126" s="176"/>
    </row>
    <row r="127" spans="1:19" s="34" customFormat="1" ht="24.75">
      <c r="A127" s="289">
        <v>4</v>
      </c>
      <c r="B127" s="104" t="s">
        <v>434</v>
      </c>
      <c r="C127" s="217" t="s">
        <v>197</v>
      </c>
      <c r="D127" s="56" t="s">
        <v>189</v>
      </c>
      <c r="E127" s="285" t="s">
        <v>85</v>
      </c>
      <c r="F127" s="286">
        <v>1960</v>
      </c>
      <c r="G127" s="80">
        <v>43713.5</v>
      </c>
      <c r="H127" s="80"/>
      <c r="I127" s="80" t="s">
        <v>196</v>
      </c>
      <c r="J127" s="53" t="s">
        <v>175</v>
      </c>
      <c r="K127" s="53"/>
      <c r="L127" s="53"/>
      <c r="M127" s="53" t="s">
        <v>191</v>
      </c>
      <c r="N127" s="56" t="s">
        <v>90</v>
      </c>
      <c r="O127" s="56" t="s">
        <v>90</v>
      </c>
      <c r="P127" s="56" t="s">
        <v>90</v>
      </c>
      <c r="Q127" s="53"/>
      <c r="R127" s="53"/>
      <c r="S127" s="176"/>
    </row>
    <row r="128" spans="1:19" s="34" customFormat="1" ht="24.75">
      <c r="A128" s="289">
        <v>5</v>
      </c>
      <c r="B128" s="104" t="s">
        <v>434</v>
      </c>
      <c r="C128" s="217" t="s">
        <v>662</v>
      </c>
      <c r="D128" s="56" t="s">
        <v>189</v>
      </c>
      <c r="E128" s="285" t="s">
        <v>85</v>
      </c>
      <c r="F128" s="286">
        <v>2017</v>
      </c>
      <c r="G128" s="80">
        <v>1753670.33</v>
      </c>
      <c r="H128" s="80"/>
      <c r="I128" s="80" t="s">
        <v>196</v>
      </c>
      <c r="J128" s="53" t="s">
        <v>175</v>
      </c>
      <c r="K128" s="53"/>
      <c r="L128" s="53"/>
      <c r="M128" s="53" t="s">
        <v>191</v>
      </c>
      <c r="N128" s="56" t="s">
        <v>90</v>
      </c>
      <c r="O128" s="56" t="s">
        <v>90</v>
      </c>
      <c r="P128" s="56" t="s">
        <v>90</v>
      </c>
      <c r="Q128" s="53"/>
      <c r="R128" s="53"/>
      <c r="S128" s="176"/>
    </row>
    <row r="129" spans="1:19" s="531" customFormat="1" ht="14.25" thickBot="1">
      <c r="A129" s="227"/>
      <c r="B129" s="228"/>
      <c r="C129" s="231"/>
      <c r="D129" s="231"/>
      <c r="E129" s="230"/>
      <c r="F129" s="243" t="s">
        <v>450</v>
      </c>
      <c r="G129" s="190">
        <f>SUM(G124:G128)</f>
        <v>2823709.9400000004</v>
      </c>
      <c r="H129" s="190">
        <f>SUM(H124:H128)</f>
        <v>500000</v>
      </c>
      <c r="I129" s="230"/>
      <c r="J129" s="231"/>
      <c r="K129" s="231"/>
      <c r="L129" s="231"/>
      <c r="M129" s="231"/>
      <c r="N129" s="231"/>
      <c r="O129" s="231"/>
      <c r="P129" s="231"/>
      <c r="Q129" s="231"/>
      <c r="R129" s="231"/>
      <c r="S129" s="232"/>
    </row>
    <row r="130" ht="12.75" thickBot="1"/>
    <row r="131" spans="6:9" ht="17.25">
      <c r="F131" s="290" t="s">
        <v>450</v>
      </c>
      <c r="G131" s="291">
        <f>SUM(G9+G18+G34+G38+G44+G56+G60+G64+G67+G71+G75+G78+G83+G89+G95+G99+G102+G105+G108+G113+G122+G129)</f>
        <v>65244350.83999999</v>
      </c>
      <c r="H131" s="292">
        <f>SUM(H122+H129)</f>
        <v>530000</v>
      </c>
      <c r="I131" s="532">
        <f>G131+H131</f>
        <v>65774350.83999999</v>
      </c>
    </row>
    <row r="132" spans="6:8" ht="17.25">
      <c r="F132" s="293" t="s">
        <v>887</v>
      </c>
      <c r="G132" s="590">
        <f>SUM(G131:H131)</f>
        <v>65774350.83999999</v>
      </c>
      <c r="H132" s="591"/>
    </row>
  </sheetData>
  <sheetProtection/>
  <mergeCells count="45">
    <mergeCell ref="A100:D100"/>
    <mergeCell ref="A103:D103"/>
    <mergeCell ref="A90:D90"/>
    <mergeCell ref="A96:D96"/>
    <mergeCell ref="A109:D109"/>
    <mergeCell ref="A106:D106"/>
    <mergeCell ref="I29:I30"/>
    <mergeCell ref="F29:F30"/>
    <mergeCell ref="E29:E30"/>
    <mergeCell ref="R26:R27"/>
    <mergeCell ref="S26:S27"/>
    <mergeCell ref="J29:J30"/>
    <mergeCell ref="M29:M30"/>
    <mergeCell ref="N29:N30"/>
    <mergeCell ref="O29:O30"/>
    <mergeCell ref="P29:P30"/>
    <mergeCell ref="Q29:Q30"/>
    <mergeCell ref="R29:R30"/>
    <mergeCell ref="S29:S30"/>
    <mergeCell ref="M26:M27"/>
    <mergeCell ref="L26:L27"/>
    <mergeCell ref="N26:N27"/>
    <mergeCell ref="O26:O27"/>
    <mergeCell ref="P26:P27"/>
    <mergeCell ref="Q26:Q27"/>
    <mergeCell ref="A5:D5"/>
    <mergeCell ref="A23:A24"/>
    <mergeCell ref="A26:A27"/>
    <mergeCell ref="A29:A30"/>
    <mergeCell ref="A123:D123"/>
    <mergeCell ref="A69:C69"/>
    <mergeCell ref="A68:D68"/>
    <mergeCell ref="A39:D39"/>
    <mergeCell ref="A72:D72"/>
    <mergeCell ref="A76:D76"/>
    <mergeCell ref="G132:H132"/>
    <mergeCell ref="A6:D6"/>
    <mergeCell ref="A45:D45"/>
    <mergeCell ref="A35:D35"/>
    <mergeCell ref="A19:D19"/>
    <mergeCell ref="A10:D10"/>
    <mergeCell ref="A79:D79"/>
    <mergeCell ref="A84:D84"/>
    <mergeCell ref="A114:D114"/>
    <mergeCell ref="A115:D115"/>
  </mergeCells>
  <printOptions/>
  <pageMargins left="0.31496062992125984" right="0.31496062992125984" top="0.35433070866141736" bottom="0.35433070866141736" header="0" footer="0"/>
  <pageSetup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154"/>
  <sheetViews>
    <sheetView zoomScale="75" zoomScaleNormal="75" zoomScalePageLayoutView="0" workbookViewId="0" topLeftCell="A1">
      <selection activeCell="A1" sqref="A1"/>
    </sheetView>
  </sheetViews>
  <sheetFormatPr defaultColWidth="9.28125" defaultRowHeight="15"/>
  <cols>
    <col min="1" max="1" width="45.28125" style="126" customWidth="1"/>
    <col min="2" max="2" width="31.57421875" style="126" customWidth="1"/>
    <col min="3" max="3" width="28.28125" style="126" customWidth="1"/>
    <col min="4" max="4" width="18.7109375" style="126" customWidth="1"/>
    <col min="5" max="16384" width="9.28125" style="126" customWidth="1"/>
  </cols>
  <sheetData>
    <row r="1" ht="13.5">
      <c r="A1" s="533" t="s">
        <v>1080</v>
      </c>
    </row>
    <row r="2" spans="1:3" ht="12">
      <c r="A2" s="117" t="s">
        <v>198</v>
      </c>
      <c r="B2" s="117"/>
      <c r="C2" s="117"/>
    </row>
    <row r="3" spans="1:3" ht="26.25" customHeight="1">
      <c r="A3" s="297" t="s">
        <v>199</v>
      </c>
      <c r="B3" s="297" t="s">
        <v>200</v>
      </c>
      <c r="C3" s="297"/>
    </row>
    <row r="4" spans="1:3" ht="27" customHeight="1" thickBot="1">
      <c r="A4" s="105"/>
      <c r="B4" s="105"/>
      <c r="C4" s="105"/>
    </row>
    <row r="5" spans="1:3" s="300" customFormat="1" ht="12">
      <c r="A5" s="328" t="s">
        <v>386</v>
      </c>
      <c r="B5" s="329" t="s">
        <v>903</v>
      </c>
      <c r="C5" s="330" t="s">
        <v>904</v>
      </c>
    </row>
    <row r="6" spans="1:3" s="301" customFormat="1" ht="12">
      <c r="A6" s="310" t="s">
        <v>201</v>
      </c>
      <c r="B6" s="298" t="s">
        <v>602</v>
      </c>
      <c r="C6" s="311" t="s">
        <v>603</v>
      </c>
    </row>
    <row r="7" spans="1:3" s="301" customFormat="1" ht="24.75" customHeight="1">
      <c r="A7" s="310" t="s">
        <v>202</v>
      </c>
      <c r="B7" s="82"/>
      <c r="C7" s="118"/>
    </row>
    <row r="8" spans="1:3" s="301" customFormat="1" ht="24.75" customHeight="1">
      <c r="A8" s="310" t="s">
        <v>203</v>
      </c>
      <c r="B8" s="82"/>
      <c r="C8" s="118"/>
    </row>
    <row r="9" spans="1:3" s="301" customFormat="1" ht="24.75" customHeight="1">
      <c r="A9" s="310" t="s">
        <v>204</v>
      </c>
      <c r="B9" s="82"/>
      <c r="C9" s="118"/>
    </row>
    <row r="10" spans="1:3" s="301" customFormat="1" ht="23.25" customHeight="1" thickBot="1">
      <c r="A10" s="331" t="s">
        <v>450</v>
      </c>
      <c r="B10" s="323">
        <v>47</v>
      </c>
      <c r="C10" s="324">
        <v>70</v>
      </c>
    </row>
    <row r="11" spans="1:3" s="36" customFormat="1" ht="19.5" customHeight="1">
      <c r="A11" s="325" t="s">
        <v>205</v>
      </c>
      <c r="B11" s="326"/>
      <c r="C11" s="327"/>
    </row>
    <row r="12" spans="1:4" s="302" customFormat="1" ht="30" customHeight="1">
      <c r="A12" s="316" t="s">
        <v>206</v>
      </c>
      <c r="B12" s="112">
        <v>0.7</v>
      </c>
      <c r="C12" s="119"/>
      <c r="D12" s="17"/>
    </row>
    <row r="13" spans="1:4" s="302" customFormat="1" ht="25.5" customHeight="1">
      <c r="A13" s="316" t="s">
        <v>207</v>
      </c>
      <c r="B13" s="112">
        <v>0.17</v>
      </c>
      <c r="C13" s="119"/>
      <c r="D13" s="17"/>
    </row>
    <row r="14" spans="1:4" s="302" customFormat="1" ht="18.75" customHeight="1">
      <c r="A14" s="316" t="s">
        <v>208</v>
      </c>
      <c r="B14" s="112">
        <v>0.53</v>
      </c>
      <c r="C14" s="119"/>
      <c r="D14" s="17"/>
    </row>
    <row r="15" spans="1:4" s="302" customFormat="1" ht="21" customHeight="1">
      <c r="A15" s="316" t="s">
        <v>209</v>
      </c>
      <c r="B15" s="112">
        <v>0.11</v>
      </c>
      <c r="C15" s="119"/>
      <c r="D15" s="17"/>
    </row>
    <row r="16" spans="1:4" s="302" customFormat="1" ht="18.75" customHeight="1">
      <c r="A16" s="316" t="s">
        <v>210</v>
      </c>
      <c r="B16" s="112">
        <v>0.19</v>
      </c>
      <c r="C16" s="119"/>
      <c r="D16" s="17"/>
    </row>
    <row r="17" spans="1:4" s="302" customFormat="1" ht="24.75" customHeight="1">
      <c r="A17" s="316" t="s">
        <v>211</v>
      </c>
      <c r="B17" s="112">
        <v>0.18</v>
      </c>
      <c r="C17" s="119"/>
      <c r="D17" s="17"/>
    </row>
    <row r="18" spans="1:4" s="302" customFormat="1" ht="25.5" customHeight="1">
      <c r="A18" s="317" t="s">
        <v>562</v>
      </c>
      <c r="B18" s="112">
        <v>0.58</v>
      </c>
      <c r="C18" s="119"/>
      <c r="D18" s="17"/>
    </row>
    <row r="19" spans="1:4" s="302" customFormat="1" ht="20.25" customHeight="1">
      <c r="A19" s="316" t="s">
        <v>212</v>
      </c>
      <c r="B19" s="112"/>
      <c r="C19" s="119">
        <v>0.45</v>
      </c>
      <c r="D19" s="17"/>
    </row>
    <row r="20" spans="1:4" s="302" customFormat="1" ht="17.25" customHeight="1">
      <c r="A20" s="316" t="s">
        <v>213</v>
      </c>
      <c r="B20" s="112"/>
      <c r="C20" s="119">
        <v>0.25</v>
      </c>
      <c r="D20" s="17"/>
    </row>
    <row r="21" spans="1:4" s="302" customFormat="1" ht="21" customHeight="1">
      <c r="A21" s="316" t="s">
        <v>214</v>
      </c>
      <c r="B21" s="112"/>
      <c r="C21" s="119">
        <v>0.84</v>
      </c>
      <c r="D21" s="17"/>
    </row>
    <row r="22" spans="1:4" s="302" customFormat="1" ht="18" customHeight="1">
      <c r="A22" s="316" t="s">
        <v>215</v>
      </c>
      <c r="B22" s="112"/>
      <c r="C22" s="119">
        <v>0.53</v>
      </c>
      <c r="D22" s="17"/>
    </row>
    <row r="23" spans="1:4" s="302" customFormat="1" ht="18" customHeight="1">
      <c r="A23" s="316" t="s">
        <v>216</v>
      </c>
      <c r="B23" s="112"/>
      <c r="C23" s="119">
        <v>0.73</v>
      </c>
      <c r="D23" s="17"/>
    </row>
    <row r="24" spans="1:4" s="302" customFormat="1" ht="18.75" customHeight="1">
      <c r="A24" s="316" t="s">
        <v>217</v>
      </c>
      <c r="B24" s="112"/>
      <c r="C24" s="119">
        <v>1</v>
      </c>
      <c r="D24" s="17"/>
    </row>
    <row r="25" spans="1:4" s="302" customFormat="1" ht="18" customHeight="1">
      <c r="A25" s="316" t="s">
        <v>218</v>
      </c>
      <c r="B25" s="112"/>
      <c r="C25" s="119">
        <v>0.47</v>
      </c>
      <c r="D25" s="17"/>
    </row>
    <row r="26" spans="1:4" s="302" customFormat="1" ht="21" customHeight="1">
      <c r="A26" s="316" t="s">
        <v>219</v>
      </c>
      <c r="B26" s="112">
        <v>0.2</v>
      </c>
      <c r="C26" s="119"/>
      <c r="D26" s="17"/>
    </row>
    <row r="27" spans="1:4" s="302" customFormat="1" ht="20.25" customHeight="1">
      <c r="A27" s="316" t="s">
        <v>220</v>
      </c>
      <c r="B27" s="112">
        <v>0.06</v>
      </c>
      <c r="C27" s="119"/>
      <c r="D27" s="17"/>
    </row>
    <row r="28" spans="1:4" s="302" customFormat="1" ht="20.25" customHeight="1">
      <c r="A28" s="316" t="s">
        <v>221</v>
      </c>
      <c r="B28" s="112">
        <v>0.11</v>
      </c>
      <c r="C28" s="119"/>
      <c r="D28" s="17"/>
    </row>
    <row r="29" spans="1:4" s="302" customFormat="1" ht="18.75" customHeight="1">
      <c r="A29" s="316" t="s">
        <v>222</v>
      </c>
      <c r="B29" s="112">
        <v>0.09</v>
      </c>
      <c r="C29" s="119"/>
      <c r="D29" s="17"/>
    </row>
    <row r="30" spans="1:4" s="302" customFormat="1" ht="18" customHeight="1">
      <c r="A30" s="316" t="s">
        <v>223</v>
      </c>
      <c r="B30" s="112">
        <v>0.06</v>
      </c>
      <c r="C30" s="119" t="s">
        <v>224</v>
      </c>
      <c r="D30" s="17"/>
    </row>
    <row r="31" spans="1:4" s="302" customFormat="1" ht="21" customHeight="1">
      <c r="A31" s="316" t="s">
        <v>225</v>
      </c>
      <c r="B31" s="112">
        <v>0.12</v>
      </c>
      <c r="C31" s="119"/>
      <c r="D31" s="17"/>
    </row>
    <row r="32" spans="1:4" s="302" customFormat="1" ht="23.25" customHeight="1">
      <c r="A32" s="316" t="s">
        <v>226</v>
      </c>
      <c r="B32" s="112"/>
      <c r="C32" s="119"/>
      <c r="D32" s="17"/>
    </row>
    <row r="33" spans="1:4" s="302" customFormat="1" ht="32.25" customHeight="1">
      <c r="A33" s="316" t="s">
        <v>227</v>
      </c>
      <c r="B33" s="112"/>
      <c r="C33" s="119"/>
      <c r="D33" s="17"/>
    </row>
    <row r="34" spans="1:4" s="302" customFormat="1" ht="36.75" customHeight="1">
      <c r="A34" s="316" t="s">
        <v>228</v>
      </c>
      <c r="B34" s="112">
        <v>0.22</v>
      </c>
      <c r="C34" s="119"/>
      <c r="D34" s="17"/>
    </row>
    <row r="35" spans="1:4" s="302" customFormat="1" ht="21.75" customHeight="1">
      <c r="A35" s="316" t="s">
        <v>229</v>
      </c>
      <c r="B35" s="112"/>
      <c r="C35" s="119"/>
      <c r="D35" s="17"/>
    </row>
    <row r="36" spans="1:4" s="302" customFormat="1" ht="30.75" customHeight="1">
      <c r="A36" s="316" t="s">
        <v>230</v>
      </c>
      <c r="B36" s="112"/>
      <c r="C36" s="119"/>
      <c r="D36" s="17"/>
    </row>
    <row r="37" spans="1:4" s="302" customFormat="1" ht="27.75" customHeight="1">
      <c r="A37" s="316" t="s">
        <v>231</v>
      </c>
      <c r="B37" s="112"/>
      <c r="C37" s="119"/>
      <c r="D37" s="17"/>
    </row>
    <row r="38" spans="1:4" s="302" customFormat="1" ht="27.75" customHeight="1">
      <c r="A38" s="318" t="s">
        <v>232</v>
      </c>
      <c r="B38" s="112"/>
      <c r="C38" s="119"/>
      <c r="D38" s="17"/>
    </row>
    <row r="39" spans="1:4" s="302" customFormat="1" ht="12">
      <c r="A39" s="316" t="s">
        <v>233</v>
      </c>
      <c r="B39" s="112"/>
      <c r="C39" s="119"/>
      <c r="D39" s="17"/>
    </row>
    <row r="40" spans="1:4" s="302" customFormat="1" ht="12">
      <c r="A40" s="316" t="s">
        <v>234</v>
      </c>
      <c r="B40" s="112"/>
      <c r="C40" s="120"/>
      <c r="D40" s="17"/>
    </row>
    <row r="41" spans="1:4" s="302" customFormat="1" ht="12">
      <c r="A41" s="316" t="s">
        <v>235</v>
      </c>
      <c r="B41" s="113">
        <v>0.7</v>
      </c>
      <c r="C41" s="120"/>
      <c r="D41" s="17"/>
    </row>
    <row r="42" spans="1:4" s="302" customFormat="1" ht="12">
      <c r="A42" s="316" t="s">
        <v>236</v>
      </c>
      <c r="B42" s="113">
        <v>0.7</v>
      </c>
      <c r="C42" s="120"/>
      <c r="D42" s="17"/>
    </row>
    <row r="43" spans="1:4" s="302" customFormat="1" ht="12">
      <c r="A43" s="316" t="s">
        <v>237</v>
      </c>
      <c r="B43" s="113">
        <v>0.12</v>
      </c>
      <c r="C43" s="120"/>
      <c r="D43" s="17"/>
    </row>
    <row r="44" spans="1:4" s="302" customFormat="1" ht="28.5" customHeight="1">
      <c r="A44" s="316" t="s">
        <v>238</v>
      </c>
      <c r="B44" s="113">
        <v>0.82</v>
      </c>
      <c r="C44" s="120"/>
      <c r="D44" s="17"/>
    </row>
    <row r="45" spans="1:4" s="302" customFormat="1" ht="12">
      <c r="A45" s="316" t="s">
        <v>239</v>
      </c>
      <c r="B45" s="113">
        <v>0.85</v>
      </c>
      <c r="C45" s="120"/>
      <c r="D45" s="17"/>
    </row>
    <row r="46" spans="1:4" s="302" customFormat="1" ht="12">
      <c r="A46" s="316" t="s">
        <v>240</v>
      </c>
      <c r="B46" s="113">
        <v>0.2</v>
      </c>
      <c r="C46" s="120"/>
      <c r="D46" s="17"/>
    </row>
    <row r="47" spans="1:4" s="302" customFormat="1" ht="34.5" customHeight="1">
      <c r="A47" s="316" t="s">
        <v>241</v>
      </c>
      <c r="B47" s="113">
        <v>0.13</v>
      </c>
      <c r="C47" s="120"/>
      <c r="D47" s="17"/>
    </row>
    <row r="48" spans="1:4" s="302" customFormat="1" ht="12">
      <c r="A48" s="316" t="s">
        <v>242</v>
      </c>
      <c r="B48" s="113">
        <v>0.14</v>
      </c>
      <c r="C48" s="120"/>
      <c r="D48" s="17"/>
    </row>
    <row r="49" spans="1:4" s="302" customFormat="1" ht="12">
      <c r="A49" s="316" t="s">
        <v>243</v>
      </c>
      <c r="B49" s="113">
        <v>0.74</v>
      </c>
      <c r="C49" s="120"/>
      <c r="D49" s="17"/>
    </row>
    <row r="50" spans="1:4" s="302" customFormat="1" ht="18" customHeight="1">
      <c r="A50" s="316" t="s">
        <v>244</v>
      </c>
      <c r="B50" s="113">
        <v>0.13</v>
      </c>
      <c r="C50" s="120"/>
      <c r="D50" s="17"/>
    </row>
    <row r="51" spans="1:4" s="302" customFormat="1" ht="12">
      <c r="A51" s="316" t="s">
        <v>245</v>
      </c>
      <c r="B51" s="113">
        <v>0.38</v>
      </c>
      <c r="C51" s="120"/>
      <c r="D51" s="17"/>
    </row>
    <row r="52" spans="1:4" s="302" customFormat="1" ht="12">
      <c r="A52" s="318" t="s">
        <v>246</v>
      </c>
      <c r="B52" s="113">
        <v>0.3</v>
      </c>
      <c r="C52" s="120"/>
      <c r="D52" s="17"/>
    </row>
    <row r="53" spans="1:4" s="302" customFormat="1" ht="12">
      <c r="A53" s="316" t="s">
        <v>247</v>
      </c>
      <c r="B53" s="113">
        <v>0.59</v>
      </c>
      <c r="C53" s="120"/>
      <c r="D53" s="17"/>
    </row>
    <row r="54" spans="1:4" s="302" customFormat="1" ht="12">
      <c r="A54" s="316" t="s">
        <v>248</v>
      </c>
      <c r="B54" s="113">
        <v>0.8</v>
      </c>
      <c r="C54" s="120"/>
      <c r="D54" s="17"/>
    </row>
    <row r="55" spans="1:4" s="302" customFormat="1" ht="12">
      <c r="A55" s="316" t="s">
        <v>249</v>
      </c>
      <c r="B55" s="113">
        <v>0.44</v>
      </c>
      <c r="C55" s="120"/>
      <c r="D55" s="17"/>
    </row>
    <row r="56" spans="1:4" s="302" customFormat="1" ht="29.25" customHeight="1">
      <c r="A56" s="316" t="s">
        <v>250</v>
      </c>
      <c r="B56" s="113">
        <v>0.2</v>
      </c>
      <c r="C56" s="120"/>
      <c r="D56" s="17"/>
    </row>
    <row r="57" spans="1:4" s="302" customFormat="1" ht="12">
      <c r="A57" s="316" t="s">
        <v>251</v>
      </c>
      <c r="B57" s="113">
        <v>0.24</v>
      </c>
      <c r="C57" s="120"/>
      <c r="D57" s="17"/>
    </row>
    <row r="58" spans="1:4" s="302" customFormat="1" ht="12">
      <c r="A58" s="316" t="s">
        <v>252</v>
      </c>
      <c r="B58" s="113">
        <v>0.2</v>
      </c>
      <c r="C58" s="120"/>
      <c r="D58" s="17"/>
    </row>
    <row r="59" spans="1:4" s="302" customFormat="1" ht="12">
      <c r="A59" s="316" t="s">
        <v>253</v>
      </c>
      <c r="B59" s="113">
        <v>0.32</v>
      </c>
      <c r="C59" s="120"/>
      <c r="D59" s="17"/>
    </row>
    <row r="60" spans="1:4" s="302" customFormat="1" ht="12">
      <c r="A60" s="316" t="s">
        <v>254</v>
      </c>
      <c r="B60" s="113">
        <v>0.68</v>
      </c>
      <c r="C60" s="120"/>
      <c r="D60" s="17"/>
    </row>
    <row r="61" spans="1:4" s="302" customFormat="1" ht="12">
      <c r="A61" s="316" t="s">
        <v>255</v>
      </c>
      <c r="B61" s="113">
        <v>0.6</v>
      </c>
      <c r="C61" s="120"/>
      <c r="D61" s="17"/>
    </row>
    <row r="62" spans="1:4" s="302" customFormat="1" ht="12">
      <c r="A62" s="316" t="s">
        <v>256</v>
      </c>
      <c r="B62" s="113">
        <v>0.58</v>
      </c>
      <c r="C62" s="120"/>
      <c r="D62" s="17"/>
    </row>
    <row r="63" spans="1:4" s="302" customFormat="1" ht="30" customHeight="1">
      <c r="A63" s="316" t="s">
        <v>257</v>
      </c>
      <c r="B63" s="113">
        <v>0.28</v>
      </c>
      <c r="C63" s="120"/>
      <c r="D63" s="17"/>
    </row>
    <row r="64" spans="1:4" s="302" customFormat="1" ht="27" customHeight="1">
      <c r="A64" s="316" t="s">
        <v>258</v>
      </c>
      <c r="B64" s="113">
        <v>0.63</v>
      </c>
      <c r="C64" s="120"/>
      <c r="D64" s="17"/>
    </row>
    <row r="65" spans="1:4" s="302" customFormat="1" ht="16.5" customHeight="1">
      <c r="A65" s="316" t="s">
        <v>259</v>
      </c>
      <c r="B65" s="113">
        <v>0.1</v>
      </c>
      <c r="C65" s="120"/>
      <c r="D65" s="17"/>
    </row>
    <row r="66" spans="1:4" s="302" customFormat="1" ht="28.5" customHeight="1">
      <c r="A66" s="316" t="s">
        <v>335</v>
      </c>
      <c r="B66" s="113">
        <v>0.47</v>
      </c>
      <c r="C66" s="120"/>
      <c r="D66" s="17"/>
    </row>
    <row r="67" spans="1:4" s="302" customFormat="1" ht="21" customHeight="1">
      <c r="A67" s="316" t="s">
        <v>260</v>
      </c>
      <c r="B67" s="113">
        <v>0.69</v>
      </c>
      <c r="C67" s="120"/>
      <c r="D67" s="17"/>
    </row>
    <row r="68" spans="1:4" s="302" customFormat="1" ht="27.75" customHeight="1">
      <c r="A68" s="316" t="s">
        <v>32</v>
      </c>
      <c r="B68" s="114"/>
      <c r="C68" s="119"/>
      <c r="D68" s="17"/>
    </row>
    <row r="69" spans="1:4" s="302" customFormat="1" ht="12">
      <c r="A69" s="316" t="s">
        <v>261</v>
      </c>
      <c r="B69" s="114"/>
      <c r="C69" s="119"/>
      <c r="D69" s="17"/>
    </row>
    <row r="70" spans="1:4" s="302" customFormat="1" ht="31.5" customHeight="1">
      <c r="A70" s="316" t="s">
        <v>262</v>
      </c>
      <c r="B70" s="114"/>
      <c r="C70" s="119"/>
      <c r="D70" s="17"/>
    </row>
    <row r="71" spans="1:4" s="302" customFormat="1" ht="31.5" customHeight="1">
      <c r="A71" s="318" t="s">
        <v>263</v>
      </c>
      <c r="B71" s="114"/>
      <c r="C71" s="119"/>
      <c r="D71" s="17"/>
    </row>
    <row r="72" spans="1:4" s="303" customFormat="1" ht="39.75" customHeight="1">
      <c r="A72" s="319" t="s">
        <v>264</v>
      </c>
      <c r="B72" s="113">
        <v>0.45</v>
      </c>
      <c r="C72" s="121"/>
      <c r="D72" s="50"/>
    </row>
    <row r="73" spans="1:4" s="303" customFormat="1" ht="18.75" customHeight="1">
      <c r="A73" s="319" t="s">
        <v>265</v>
      </c>
      <c r="B73" s="113">
        <v>0.37</v>
      </c>
      <c r="C73" s="121"/>
      <c r="D73" s="50"/>
    </row>
    <row r="74" spans="1:4" s="303" customFormat="1" ht="29.25" customHeight="1">
      <c r="A74" s="319" t="s">
        <v>266</v>
      </c>
      <c r="B74" s="113"/>
      <c r="C74" s="121"/>
      <c r="D74" s="50"/>
    </row>
    <row r="75" spans="1:4" s="303" customFormat="1" ht="27" customHeight="1">
      <c r="A75" s="319" t="s">
        <v>267</v>
      </c>
      <c r="B75" s="115" t="s">
        <v>523</v>
      </c>
      <c r="C75" s="121"/>
      <c r="D75" s="50"/>
    </row>
    <row r="76" spans="1:4" s="303" customFormat="1" ht="38.25" customHeight="1">
      <c r="A76" s="319" t="s">
        <v>268</v>
      </c>
      <c r="B76" s="115" t="s">
        <v>527</v>
      </c>
      <c r="C76" s="122"/>
      <c r="D76" s="50"/>
    </row>
    <row r="77" spans="1:4" s="303" customFormat="1" ht="30" customHeight="1">
      <c r="A77" s="319" t="s">
        <v>269</v>
      </c>
      <c r="B77" s="115" t="s">
        <v>524</v>
      </c>
      <c r="C77" s="121"/>
      <c r="D77" s="50"/>
    </row>
    <row r="78" spans="1:4" s="303" customFormat="1" ht="27" customHeight="1">
      <c r="A78" s="319" t="s">
        <v>270</v>
      </c>
      <c r="B78" s="115" t="s">
        <v>525</v>
      </c>
      <c r="C78" s="121"/>
      <c r="D78" s="50"/>
    </row>
    <row r="79" spans="1:4" s="303" customFormat="1" ht="24.75">
      <c r="A79" s="319" t="s">
        <v>271</v>
      </c>
      <c r="B79" s="115" t="s">
        <v>526</v>
      </c>
      <c r="C79" s="121"/>
      <c r="D79" s="50"/>
    </row>
    <row r="80" spans="1:4" s="302" customFormat="1" ht="47.25" customHeight="1">
      <c r="A80" s="316" t="s">
        <v>272</v>
      </c>
      <c r="B80" s="116"/>
      <c r="C80" s="120"/>
      <c r="D80" s="17"/>
    </row>
    <row r="81" spans="1:4" s="302" customFormat="1" ht="32.25" customHeight="1">
      <c r="A81" s="316" t="s">
        <v>273</v>
      </c>
      <c r="B81" s="116"/>
      <c r="C81" s="120"/>
      <c r="D81" s="17"/>
    </row>
    <row r="82" spans="1:4" s="302" customFormat="1" ht="33.75" customHeight="1">
      <c r="A82" s="316" t="s">
        <v>274</v>
      </c>
      <c r="B82" s="116"/>
      <c r="C82" s="120"/>
      <c r="D82" s="17"/>
    </row>
    <row r="83" spans="1:4" s="302" customFormat="1" ht="45.75" customHeight="1">
      <c r="A83" s="316" t="s">
        <v>275</v>
      </c>
      <c r="B83" s="116"/>
      <c r="C83" s="120"/>
      <c r="D83" s="17"/>
    </row>
    <row r="84" spans="1:4" s="302" customFormat="1" ht="37.5" customHeight="1">
      <c r="A84" s="318" t="s">
        <v>276</v>
      </c>
      <c r="B84" s="115"/>
      <c r="C84" s="123"/>
      <c r="D84" s="17"/>
    </row>
    <row r="85" spans="1:4" s="302" customFormat="1" ht="31.5" customHeight="1">
      <c r="A85" s="316" t="s">
        <v>277</v>
      </c>
      <c r="B85" s="113">
        <v>0.22</v>
      </c>
      <c r="C85" s="120"/>
      <c r="D85" s="17"/>
    </row>
    <row r="86" spans="1:4" s="302" customFormat="1" ht="19.5" customHeight="1">
      <c r="A86" s="316" t="s">
        <v>278</v>
      </c>
      <c r="B86" s="113">
        <v>0.14</v>
      </c>
      <c r="C86" s="120"/>
      <c r="D86" s="17"/>
    </row>
    <row r="87" spans="1:4" s="302" customFormat="1" ht="19.5" customHeight="1">
      <c r="A87" s="316" t="s">
        <v>279</v>
      </c>
      <c r="B87" s="113">
        <v>0.16</v>
      </c>
      <c r="C87" s="120"/>
      <c r="D87" s="17"/>
    </row>
    <row r="88" spans="1:4" s="302" customFormat="1" ht="17.25" customHeight="1">
      <c r="A88" s="316" t="s">
        <v>280</v>
      </c>
      <c r="B88" s="113">
        <v>0.16</v>
      </c>
      <c r="C88" s="120"/>
      <c r="D88" s="17"/>
    </row>
    <row r="89" spans="1:4" s="302" customFormat="1" ht="18.75" customHeight="1">
      <c r="A89" s="316" t="s">
        <v>281</v>
      </c>
      <c r="B89" s="113">
        <v>0.17</v>
      </c>
      <c r="C89" s="120"/>
      <c r="D89" s="17"/>
    </row>
    <row r="90" spans="1:4" s="302" customFormat="1" ht="21" customHeight="1">
      <c r="A90" s="316" t="s">
        <v>282</v>
      </c>
      <c r="B90" s="113">
        <v>0.18</v>
      </c>
      <c r="C90" s="120"/>
      <c r="D90" s="17"/>
    </row>
    <row r="91" spans="1:4" s="302" customFormat="1" ht="18.75" customHeight="1">
      <c r="A91" s="316" t="s">
        <v>283</v>
      </c>
      <c r="B91" s="113">
        <v>0.28</v>
      </c>
      <c r="C91" s="120"/>
      <c r="D91" s="17"/>
    </row>
    <row r="92" spans="1:4" s="302" customFormat="1" ht="27" customHeight="1">
      <c r="A92" s="316" t="s">
        <v>284</v>
      </c>
      <c r="B92" s="113"/>
      <c r="C92" s="120">
        <v>0.1</v>
      </c>
      <c r="D92" s="17"/>
    </row>
    <row r="93" spans="1:4" s="302" customFormat="1" ht="27" customHeight="1">
      <c r="A93" s="316" t="s">
        <v>285</v>
      </c>
      <c r="B93" s="113">
        <v>0</v>
      </c>
      <c r="C93" s="120">
        <v>0.2</v>
      </c>
      <c r="D93" s="17"/>
    </row>
    <row r="94" spans="1:4" s="302" customFormat="1" ht="27" customHeight="1">
      <c r="A94" s="316" t="s">
        <v>286</v>
      </c>
      <c r="B94" s="113">
        <v>0.86</v>
      </c>
      <c r="C94" s="120"/>
      <c r="D94" s="17"/>
    </row>
    <row r="95" spans="1:4" s="302" customFormat="1" ht="27" customHeight="1">
      <c r="A95" s="316" t="s">
        <v>287</v>
      </c>
      <c r="B95" s="113">
        <v>0.39</v>
      </c>
      <c r="C95" s="120"/>
      <c r="D95" s="17"/>
    </row>
    <row r="96" spans="1:4" s="302" customFormat="1" ht="27" customHeight="1">
      <c r="A96" s="316" t="s">
        <v>288</v>
      </c>
      <c r="B96" s="113"/>
      <c r="C96" s="120"/>
      <c r="D96" s="17"/>
    </row>
    <row r="97" spans="1:4" s="302" customFormat="1" ht="27" customHeight="1">
      <c r="A97" s="317" t="s">
        <v>582</v>
      </c>
      <c r="B97" s="113">
        <v>0.66</v>
      </c>
      <c r="C97" s="120"/>
      <c r="D97" s="17"/>
    </row>
    <row r="98" spans="1:4" s="302" customFormat="1" ht="27" customHeight="1">
      <c r="A98" s="316" t="s">
        <v>289</v>
      </c>
      <c r="B98" s="113"/>
      <c r="C98" s="120">
        <v>0.2</v>
      </c>
      <c r="D98" s="17"/>
    </row>
    <row r="99" spans="1:4" s="302" customFormat="1" ht="27" customHeight="1">
      <c r="A99" s="316" t="s">
        <v>290</v>
      </c>
      <c r="B99" s="113">
        <v>0.34</v>
      </c>
      <c r="C99" s="120"/>
      <c r="D99" s="17"/>
    </row>
    <row r="100" spans="1:4" s="302" customFormat="1" ht="27" customHeight="1">
      <c r="A100" s="316" t="s">
        <v>291</v>
      </c>
      <c r="B100" s="113"/>
      <c r="C100" s="120">
        <v>0.2</v>
      </c>
      <c r="D100" s="17"/>
    </row>
    <row r="101" spans="1:4" s="302" customFormat="1" ht="27" customHeight="1">
      <c r="A101" s="316" t="s">
        <v>292</v>
      </c>
      <c r="B101" s="113">
        <v>0.22</v>
      </c>
      <c r="C101" s="120"/>
      <c r="D101" s="17"/>
    </row>
    <row r="102" spans="1:4" s="302" customFormat="1" ht="27" customHeight="1">
      <c r="A102" s="316" t="s">
        <v>293</v>
      </c>
      <c r="B102" s="113">
        <v>0.1</v>
      </c>
      <c r="C102" s="120"/>
      <c r="D102" s="17"/>
    </row>
    <row r="103" spans="1:4" s="302" customFormat="1" ht="27" customHeight="1">
      <c r="A103" s="316" t="s">
        <v>294</v>
      </c>
      <c r="B103" s="113"/>
      <c r="C103" s="120">
        <v>0.2</v>
      </c>
      <c r="D103" s="17"/>
    </row>
    <row r="104" spans="1:4" s="302" customFormat="1" ht="27" customHeight="1">
      <c r="A104" s="316" t="s">
        <v>295</v>
      </c>
      <c r="B104" s="113"/>
      <c r="C104" s="120">
        <v>0.1</v>
      </c>
      <c r="D104" s="17"/>
    </row>
    <row r="105" spans="1:4" s="302" customFormat="1" ht="27" customHeight="1">
      <c r="A105" s="316" t="s">
        <v>296</v>
      </c>
      <c r="B105" s="113"/>
      <c r="C105" s="120">
        <v>0.1</v>
      </c>
      <c r="D105" s="17"/>
    </row>
    <row r="106" spans="1:4" s="302" customFormat="1" ht="27" customHeight="1">
      <c r="A106" s="316" t="s">
        <v>297</v>
      </c>
      <c r="B106" s="113">
        <v>0.24</v>
      </c>
      <c r="C106" s="120"/>
      <c r="D106" s="17"/>
    </row>
    <row r="107" spans="1:4" s="302" customFormat="1" ht="27" customHeight="1">
      <c r="A107" s="316" t="s">
        <v>298</v>
      </c>
      <c r="B107" s="113">
        <v>0.17</v>
      </c>
      <c r="C107" s="120"/>
      <c r="D107" s="17"/>
    </row>
    <row r="108" spans="1:4" s="302" customFormat="1" ht="27" customHeight="1">
      <c r="A108" s="316" t="s">
        <v>299</v>
      </c>
      <c r="B108" s="113">
        <v>0.32</v>
      </c>
      <c r="C108" s="120"/>
      <c r="D108" s="17"/>
    </row>
    <row r="109" spans="1:4" s="302" customFormat="1" ht="27" customHeight="1">
      <c r="A109" s="316" t="s">
        <v>300</v>
      </c>
      <c r="B109" s="113"/>
      <c r="C109" s="120">
        <v>0.2</v>
      </c>
      <c r="D109" s="17"/>
    </row>
    <row r="110" spans="1:4" s="302" customFormat="1" ht="27" customHeight="1">
      <c r="A110" s="316" t="s">
        <v>301</v>
      </c>
      <c r="B110" s="113"/>
      <c r="C110" s="120">
        <v>0.1</v>
      </c>
      <c r="D110" s="17"/>
    </row>
    <row r="111" spans="1:4" s="302" customFormat="1" ht="27" customHeight="1">
      <c r="A111" s="316" t="s">
        <v>302</v>
      </c>
      <c r="B111" s="113"/>
      <c r="C111" s="120">
        <v>0.5</v>
      </c>
      <c r="D111" s="17"/>
    </row>
    <row r="112" spans="1:4" s="302" customFormat="1" ht="27" customHeight="1">
      <c r="A112" s="316" t="s">
        <v>303</v>
      </c>
      <c r="B112" s="113"/>
      <c r="C112" s="120">
        <v>0.2</v>
      </c>
      <c r="D112" s="17"/>
    </row>
    <row r="113" spans="1:4" s="302" customFormat="1" ht="27" customHeight="1">
      <c r="A113" s="316" t="s">
        <v>304</v>
      </c>
      <c r="B113" s="113"/>
      <c r="C113" s="120">
        <v>1</v>
      </c>
      <c r="D113" s="17"/>
    </row>
    <row r="114" spans="1:4" s="302" customFormat="1" ht="27" customHeight="1">
      <c r="A114" s="316" t="s">
        <v>305</v>
      </c>
      <c r="B114" s="113"/>
      <c r="C114" s="120">
        <v>0.3</v>
      </c>
      <c r="D114" s="17"/>
    </row>
    <row r="115" spans="1:4" s="302" customFormat="1" ht="27" customHeight="1">
      <c r="A115" s="316" t="s">
        <v>306</v>
      </c>
      <c r="B115" s="113"/>
      <c r="C115" s="120">
        <v>0.2</v>
      </c>
      <c r="D115" s="17"/>
    </row>
    <row r="116" spans="1:4" s="302" customFormat="1" ht="27" customHeight="1">
      <c r="A116" s="316" t="s">
        <v>307</v>
      </c>
      <c r="B116" s="113"/>
      <c r="C116" s="120">
        <v>0.7</v>
      </c>
      <c r="D116" s="17"/>
    </row>
    <row r="117" spans="1:4" s="302" customFormat="1" ht="27" customHeight="1">
      <c r="A117" s="316" t="s">
        <v>308</v>
      </c>
      <c r="B117" s="113"/>
      <c r="C117" s="120"/>
      <c r="D117" s="17"/>
    </row>
    <row r="118" spans="1:4" s="302" customFormat="1" ht="27" customHeight="1">
      <c r="A118" s="316" t="s">
        <v>309</v>
      </c>
      <c r="B118" s="113"/>
      <c r="C118" s="120">
        <v>0.2</v>
      </c>
      <c r="D118" s="17"/>
    </row>
    <row r="119" spans="1:4" s="302" customFormat="1" ht="27" customHeight="1">
      <c r="A119" s="316" t="s">
        <v>310</v>
      </c>
      <c r="B119" s="113"/>
      <c r="C119" s="120">
        <v>0.1</v>
      </c>
      <c r="D119" s="17"/>
    </row>
    <row r="120" spans="1:4" s="302" customFormat="1" ht="27" customHeight="1">
      <c r="A120" s="316" t="s">
        <v>311</v>
      </c>
      <c r="B120" s="113">
        <v>0.22</v>
      </c>
      <c r="C120" s="120"/>
      <c r="D120" s="17"/>
    </row>
    <row r="121" spans="1:4" s="302" customFormat="1" ht="27" customHeight="1">
      <c r="A121" s="316" t="s">
        <v>312</v>
      </c>
      <c r="B121" s="113"/>
      <c r="C121" s="120"/>
      <c r="D121" s="17"/>
    </row>
    <row r="122" spans="1:4" s="302" customFormat="1" ht="27" customHeight="1">
      <c r="A122" s="316" t="s">
        <v>567</v>
      </c>
      <c r="B122" s="113">
        <v>0.13</v>
      </c>
      <c r="C122" s="120"/>
      <c r="D122" s="17"/>
    </row>
    <row r="123" spans="1:4" s="302" customFormat="1" ht="41.25" customHeight="1">
      <c r="A123" s="316" t="s">
        <v>313</v>
      </c>
      <c r="B123" s="113"/>
      <c r="C123" s="120"/>
      <c r="D123" s="17"/>
    </row>
    <row r="124" spans="1:4" s="302" customFormat="1" ht="41.25" customHeight="1">
      <c r="A124" s="316" t="s">
        <v>314</v>
      </c>
      <c r="B124" s="113"/>
      <c r="C124" s="120"/>
      <c r="D124" s="17"/>
    </row>
    <row r="125" spans="1:4" s="302" customFormat="1" ht="41.25" customHeight="1">
      <c r="A125" s="316" t="s">
        <v>315</v>
      </c>
      <c r="B125" s="113"/>
      <c r="C125" s="120"/>
      <c r="D125" s="17"/>
    </row>
    <row r="126" spans="1:4" s="302" customFormat="1" ht="41.25" customHeight="1">
      <c r="A126" s="316" t="s">
        <v>316</v>
      </c>
      <c r="B126" s="113"/>
      <c r="C126" s="120"/>
      <c r="D126" s="17"/>
    </row>
    <row r="127" spans="1:4" s="302" customFormat="1" ht="41.25" customHeight="1">
      <c r="A127" s="316" t="s">
        <v>317</v>
      </c>
      <c r="B127" s="113"/>
      <c r="C127" s="120"/>
      <c r="D127" s="17"/>
    </row>
    <row r="128" spans="1:4" s="302" customFormat="1" ht="41.25" customHeight="1">
      <c r="A128" s="316" t="s">
        <v>318</v>
      </c>
      <c r="B128" s="113"/>
      <c r="C128" s="120"/>
      <c r="D128" s="17"/>
    </row>
    <row r="129" spans="1:4" s="302" customFormat="1" ht="41.25" customHeight="1">
      <c r="A129" s="316" t="s">
        <v>319</v>
      </c>
      <c r="B129" s="113"/>
      <c r="C129" s="120"/>
      <c r="D129" s="17"/>
    </row>
    <row r="130" spans="1:4" s="302" customFormat="1" ht="23.25" customHeight="1">
      <c r="A130" s="316" t="s">
        <v>33</v>
      </c>
      <c r="B130" s="113"/>
      <c r="C130" s="120"/>
      <c r="D130" s="17"/>
    </row>
    <row r="131" spans="1:4" s="302" customFormat="1" ht="34.5" customHeight="1">
      <c r="A131" s="316" t="s">
        <v>34</v>
      </c>
      <c r="B131" s="113"/>
      <c r="C131" s="120"/>
      <c r="D131" s="17"/>
    </row>
    <row r="132" spans="1:4" s="302" customFormat="1" ht="34.5" customHeight="1">
      <c r="A132" s="316" t="s">
        <v>534</v>
      </c>
      <c r="B132" s="113"/>
      <c r="C132" s="120"/>
      <c r="D132" s="17"/>
    </row>
    <row r="133" spans="1:4" s="302" customFormat="1" ht="34.5" customHeight="1">
      <c r="A133" s="317" t="s">
        <v>566</v>
      </c>
      <c r="B133" s="113">
        <v>0.01</v>
      </c>
      <c r="C133" s="120"/>
      <c r="D133" s="17"/>
    </row>
    <row r="134" spans="1:4" s="302" customFormat="1" ht="34.5" customHeight="1">
      <c r="A134" s="317" t="s">
        <v>565</v>
      </c>
      <c r="B134" s="113">
        <v>0.01</v>
      </c>
      <c r="C134" s="120"/>
      <c r="D134" s="17"/>
    </row>
    <row r="135" spans="1:4" s="302" customFormat="1" ht="34.5" customHeight="1">
      <c r="A135" s="316" t="s">
        <v>564</v>
      </c>
      <c r="B135" s="113">
        <v>0.01</v>
      </c>
      <c r="C135" s="120"/>
      <c r="D135" s="17"/>
    </row>
    <row r="136" spans="1:4" s="302" customFormat="1" ht="34.5" customHeight="1">
      <c r="A136" s="316" t="s">
        <v>870</v>
      </c>
      <c r="B136" s="113"/>
      <c r="C136" s="120"/>
      <c r="D136" s="17"/>
    </row>
    <row r="137" spans="1:4" s="302" customFormat="1" ht="42.75" customHeight="1">
      <c r="A137" s="316" t="s">
        <v>871</v>
      </c>
      <c r="B137" s="113"/>
      <c r="C137" s="120"/>
      <c r="D137" s="17"/>
    </row>
    <row r="138" spans="1:4" s="302" customFormat="1" ht="42.75" customHeight="1">
      <c r="A138" s="316" t="s">
        <v>872</v>
      </c>
      <c r="B138" s="113"/>
      <c r="C138" s="120"/>
      <c r="D138" s="17"/>
    </row>
    <row r="139" spans="1:5" s="304" customFormat="1" ht="12.75" thickBot="1">
      <c r="A139" s="332" t="s">
        <v>450</v>
      </c>
      <c r="B139" s="321">
        <f>SUM(B12:B135)</f>
        <v>21.160000000000004</v>
      </c>
      <c r="C139" s="322">
        <f>SUM(C12:C135)</f>
        <v>8.87</v>
      </c>
      <c r="D139" s="37"/>
      <c r="E139" s="295"/>
    </row>
    <row r="140" spans="1:3" s="305" customFormat="1" ht="15" customHeight="1">
      <c r="A140" s="333" t="s">
        <v>170</v>
      </c>
      <c r="B140" s="334"/>
      <c r="C140" s="335"/>
    </row>
    <row r="141" spans="1:3" s="296" customFormat="1" ht="12">
      <c r="A141" s="294" t="s">
        <v>321</v>
      </c>
      <c r="B141" s="35"/>
      <c r="C141" s="336"/>
    </row>
    <row r="142" spans="1:76" s="307" customFormat="1" ht="12">
      <c r="A142" s="337" t="s">
        <v>322</v>
      </c>
      <c r="B142" s="52"/>
      <c r="C142" s="124"/>
      <c r="D142" s="19"/>
      <c r="E142" s="306"/>
      <c r="F142" s="306"/>
      <c r="G142" s="306"/>
      <c r="H142" s="306"/>
      <c r="I142" s="306"/>
      <c r="J142" s="306"/>
      <c r="K142" s="306"/>
      <c r="L142" s="306"/>
      <c r="M142" s="306"/>
      <c r="N142" s="306"/>
      <c r="O142" s="306"/>
      <c r="P142" s="306"/>
      <c r="Q142" s="306"/>
      <c r="R142" s="306"/>
      <c r="S142" s="306"/>
      <c r="T142" s="306"/>
      <c r="U142" s="306"/>
      <c r="V142" s="306"/>
      <c r="W142" s="306"/>
      <c r="X142" s="306"/>
      <c r="Y142" s="306"/>
      <c r="Z142" s="306"/>
      <c r="AA142" s="306"/>
      <c r="AB142" s="306"/>
      <c r="AC142" s="306"/>
      <c r="AD142" s="306"/>
      <c r="AE142" s="306"/>
      <c r="AF142" s="306"/>
      <c r="AG142" s="306"/>
      <c r="AH142" s="306"/>
      <c r="AI142" s="306"/>
      <c r="AJ142" s="306"/>
      <c r="AK142" s="306"/>
      <c r="AL142" s="306"/>
      <c r="AM142" s="306"/>
      <c r="AN142" s="306"/>
      <c r="AO142" s="306"/>
      <c r="AP142" s="306"/>
      <c r="AQ142" s="306"/>
      <c r="AR142" s="306"/>
      <c r="AS142" s="306"/>
      <c r="AT142" s="306"/>
      <c r="AU142" s="306"/>
      <c r="AV142" s="306"/>
      <c r="AW142" s="306"/>
      <c r="AX142" s="306"/>
      <c r="AY142" s="306"/>
      <c r="AZ142" s="306"/>
      <c r="BA142" s="306"/>
      <c r="BB142" s="306"/>
      <c r="BC142" s="306"/>
      <c r="BD142" s="306"/>
      <c r="BE142" s="306"/>
      <c r="BF142" s="306"/>
      <c r="BG142" s="306"/>
      <c r="BH142" s="306"/>
      <c r="BI142" s="306"/>
      <c r="BJ142" s="306"/>
      <c r="BK142" s="306"/>
      <c r="BL142" s="306"/>
      <c r="BM142" s="306"/>
      <c r="BN142" s="306"/>
      <c r="BO142" s="306"/>
      <c r="BP142" s="306"/>
      <c r="BQ142" s="306"/>
      <c r="BR142" s="306"/>
      <c r="BS142" s="306"/>
      <c r="BT142" s="306"/>
      <c r="BU142" s="306"/>
      <c r="BV142" s="306"/>
      <c r="BW142" s="306"/>
      <c r="BX142" s="306"/>
    </row>
    <row r="143" spans="1:76" s="307" customFormat="1" ht="12.75" thickBot="1">
      <c r="A143" s="338" t="s">
        <v>323</v>
      </c>
      <c r="B143" s="312"/>
      <c r="C143" s="313"/>
      <c r="D143" s="19"/>
      <c r="E143" s="306"/>
      <c r="F143" s="306"/>
      <c r="G143" s="306"/>
      <c r="H143" s="306"/>
      <c r="I143" s="306"/>
      <c r="J143" s="306"/>
      <c r="K143" s="306"/>
      <c r="L143" s="306"/>
      <c r="M143" s="306"/>
      <c r="N143" s="306"/>
      <c r="O143" s="306"/>
      <c r="P143" s="306"/>
      <c r="Q143" s="306"/>
      <c r="R143" s="306"/>
      <c r="S143" s="306"/>
      <c r="T143" s="306"/>
      <c r="U143" s="306"/>
      <c r="V143" s="306"/>
      <c r="W143" s="306"/>
      <c r="X143" s="306"/>
      <c r="Y143" s="306"/>
      <c r="Z143" s="306"/>
      <c r="AA143" s="306"/>
      <c r="AB143" s="306"/>
      <c r="AC143" s="306"/>
      <c r="AD143" s="306"/>
      <c r="AE143" s="306"/>
      <c r="AF143" s="306"/>
      <c r="AG143" s="306"/>
      <c r="AH143" s="306"/>
      <c r="AI143" s="306"/>
      <c r="AJ143" s="306"/>
      <c r="AK143" s="306"/>
      <c r="AL143" s="306"/>
      <c r="AM143" s="306"/>
      <c r="AN143" s="306"/>
      <c r="AO143" s="306"/>
      <c r="AP143" s="306"/>
      <c r="AQ143" s="306"/>
      <c r="AR143" s="306"/>
      <c r="AS143" s="306"/>
      <c r="AT143" s="306"/>
      <c r="AU143" s="306"/>
      <c r="AV143" s="306"/>
      <c r="AW143" s="306"/>
      <c r="AX143" s="306"/>
      <c r="AY143" s="306"/>
      <c r="AZ143" s="306"/>
      <c r="BA143" s="306"/>
      <c r="BB143" s="306"/>
      <c r="BC143" s="306"/>
      <c r="BD143" s="306"/>
      <c r="BE143" s="306"/>
      <c r="BF143" s="306"/>
      <c r="BG143" s="306"/>
      <c r="BH143" s="306"/>
      <c r="BI143" s="306"/>
      <c r="BJ143" s="306"/>
      <c r="BK143" s="306"/>
      <c r="BL143" s="306"/>
      <c r="BM143" s="306"/>
      <c r="BN143" s="306"/>
      <c r="BO143" s="306"/>
      <c r="BP143" s="306"/>
      <c r="BQ143" s="306"/>
      <c r="BR143" s="306"/>
      <c r="BS143" s="306"/>
      <c r="BT143" s="306"/>
      <c r="BU143" s="306"/>
      <c r="BV143" s="306"/>
      <c r="BW143" s="306"/>
      <c r="BX143" s="306"/>
    </row>
    <row r="144" spans="1:76" s="307" customFormat="1" ht="12">
      <c r="A144" s="333" t="s">
        <v>607</v>
      </c>
      <c r="B144" s="334"/>
      <c r="C144" s="335"/>
      <c r="D144" s="19"/>
      <c r="E144" s="306"/>
      <c r="F144" s="306"/>
      <c r="G144" s="306"/>
      <c r="H144" s="306"/>
      <c r="I144" s="306"/>
      <c r="J144" s="306"/>
      <c r="K144" s="306"/>
      <c r="L144" s="306"/>
      <c r="M144" s="306"/>
      <c r="N144" s="306"/>
      <c r="O144" s="306"/>
      <c r="P144" s="306"/>
      <c r="Q144" s="306"/>
      <c r="R144" s="306"/>
      <c r="S144" s="306"/>
      <c r="T144" s="306"/>
      <c r="U144" s="306"/>
      <c r="V144" s="306"/>
      <c r="W144" s="306"/>
      <c r="X144" s="306"/>
      <c r="Y144" s="306"/>
      <c r="Z144" s="306"/>
      <c r="AA144" s="306"/>
      <c r="AB144" s="306"/>
      <c r="AC144" s="306"/>
      <c r="AD144" s="306"/>
      <c r="AE144" s="306"/>
      <c r="AF144" s="306"/>
      <c r="AG144" s="306"/>
      <c r="AH144" s="306"/>
      <c r="AI144" s="306"/>
      <c r="AJ144" s="306"/>
      <c r="AK144" s="306"/>
      <c r="AL144" s="306"/>
      <c r="AM144" s="306"/>
      <c r="AN144" s="306"/>
      <c r="AO144" s="306"/>
      <c r="AP144" s="306"/>
      <c r="AQ144" s="306"/>
      <c r="AR144" s="306"/>
      <c r="AS144" s="306"/>
      <c r="AT144" s="306"/>
      <c r="AU144" s="306"/>
      <c r="AV144" s="306"/>
      <c r="AW144" s="306"/>
      <c r="AX144" s="306"/>
      <c r="AY144" s="306"/>
      <c r="AZ144" s="306"/>
      <c r="BA144" s="306"/>
      <c r="BB144" s="306"/>
      <c r="BC144" s="306"/>
      <c r="BD144" s="306"/>
      <c r="BE144" s="306"/>
      <c r="BF144" s="306"/>
      <c r="BG144" s="306"/>
      <c r="BH144" s="306"/>
      <c r="BI144" s="306"/>
      <c r="BJ144" s="306"/>
      <c r="BK144" s="306"/>
      <c r="BL144" s="306"/>
      <c r="BM144" s="306"/>
      <c r="BN144" s="306"/>
      <c r="BO144" s="306"/>
      <c r="BP144" s="306"/>
      <c r="BQ144" s="306"/>
      <c r="BR144" s="306"/>
      <c r="BS144" s="306"/>
      <c r="BT144" s="306"/>
      <c r="BU144" s="306"/>
      <c r="BV144" s="306"/>
      <c r="BW144" s="306"/>
      <c r="BX144" s="306"/>
    </row>
    <row r="145" spans="1:76" s="307" customFormat="1" ht="25.5" thickBot="1">
      <c r="A145" s="314" t="s">
        <v>528</v>
      </c>
      <c r="B145" s="312"/>
      <c r="C145" s="313"/>
      <c r="D145" s="19"/>
      <c r="E145" s="306"/>
      <c r="F145" s="306"/>
      <c r="G145" s="306"/>
      <c r="H145" s="306"/>
      <c r="I145" s="306"/>
      <c r="J145" s="306"/>
      <c r="K145" s="306"/>
      <c r="L145" s="306"/>
      <c r="M145" s="306"/>
      <c r="N145" s="306"/>
      <c r="O145" s="306"/>
      <c r="P145" s="306"/>
      <c r="Q145" s="306"/>
      <c r="R145" s="306"/>
      <c r="S145" s="306"/>
      <c r="T145" s="306"/>
      <c r="U145" s="306"/>
      <c r="V145" s="306"/>
      <c r="W145" s="306"/>
      <c r="X145" s="306"/>
      <c r="Y145" s="306"/>
      <c r="Z145" s="306"/>
      <c r="AA145" s="306"/>
      <c r="AB145" s="306"/>
      <c r="AC145" s="306"/>
      <c r="AD145" s="306"/>
      <c r="AE145" s="306"/>
      <c r="AF145" s="306"/>
      <c r="AG145" s="306"/>
      <c r="AH145" s="306"/>
      <c r="AI145" s="306"/>
      <c r="AJ145" s="306"/>
      <c r="AK145" s="306"/>
      <c r="AL145" s="306"/>
      <c r="AM145" s="306"/>
      <c r="AN145" s="306"/>
      <c r="AO145" s="306"/>
      <c r="AP145" s="306"/>
      <c r="AQ145" s="306"/>
      <c r="AR145" s="306"/>
      <c r="AS145" s="306"/>
      <c r="AT145" s="306"/>
      <c r="AU145" s="306"/>
      <c r="AV145" s="306"/>
      <c r="AW145" s="306"/>
      <c r="AX145" s="306"/>
      <c r="AY145" s="306"/>
      <c r="AZ145" s="306"/>
      <c r="BA145" s="306"/>
      <c r="BB145" s="306"/>
      <c r="BC145" s="306"/>
      <c r="BD145" s="306"/>
      <c r="BE145" s="306"/>
      <c r="BF145" s="306"/>
      <c r="BG145" s="306"/>
      <c r="BH145" s="306"/>
      <c r="BI145" s="306"/>
      <c r="BJ145" s="306"/>
      <c r="BK145" s="306"/>
      <c r="BL145" s="306"/>
      <c r="BM145" s="306"/>
      <c r="BN145" s="306"/>
      <c r="BO145" s="306"/>
      <c r="BP145" s="306"/>
      <c r="BQ145" s="306"/>
      <c r="BR145" s="306"/>
      <c r="BS145" s="306"/>
      <c r="BT145" s="306"/>
      <c r="BU145" s="306"/>
      <c r="BV145" s="306"/>
      <c r="BW145" s="306"/>
      <c r="BX145" s="306"/>
    </row>
    <row r="146" spans="1:76" s="307" customFormat="1" ht="12">
      <c r="A146" s="333" t="s">
        <v>106</v>
      </c>
      <c r="B146" s="334"/>
      <c r="C146" s="335"/>
      <c r="D146" s="19"/>
      <c r="E146" s="306"/>
      <c r="F146" s="306"/>
      <c r="G146" s="306"/>
      <c r="H146" s="306"/>
      <c r="I146" s="306"/>
      <c r="J146" s="306"/>
      <c r="K146" s="306"/>
      <c r="L146" s="306"/>
      <c r="M146" s="306"/>
      <c r="N146" s="306"/>
      <c r="O146" s="306"/>
      <c r="P146" s="306"/>
      <c r="Q146" s="306"/>
      <c r="R146" s="306"/>
      <c r="S146" s="306"/>
      <c r="T146" s="306"/>
      <c r="U146" s="306"/>
      <c r="V146" s="306"/>
      <c r="W146" s="306"/>
      <c r="X146" s="306"/>
      <c r="Y146" s="306"/>
      <c r="Z146" s="306"/>
      <c r="AA146" s="306"/>
      <c r="AB146" s="306"/>
      <c r="AC146" s="306"/>
      <c r="AD146" s="306"/>
      <c r="AE146" s="306"/>
      <c r="AF146" s="306"/>
      <c r="AG146" s="306"/>
      <c r="AH146" s="306"/>
      <c r="AI146" s="306"/>
      <c r="AJ146" s="306"/>
      <c r="AK146" s="306"/>
      <c r="AL146" s="306"/>
      <c r="AM146" s="306"/>
      <c r="AN146" s="306"/>
      <c r="AO146" s="306"/>
      <c r="AP146" s="306"/>
      <c r="AQ146" s="306"/>
      <c r="AR146" s="306"/>
      <c r="AS146" s="306"/>
      <c r="AT146" s="306"/>
      <c r="AU146" s="306"/>
      <c r="AV146" s="306"/>
      <c r="AW146" s="306"/>
      <c r="AX146" s="306"/>
      <c r="AY146" s="306"/>
      <c r="AZ146" s="306"/>
      <c r="BA146" s="306"/>
      <c r="BB146" s="306"/>
      <c r="BC146" s="306"/>
      <c r="BD146" s="306"/>
      <c r="BE146" s="306"/>
      <c r="BF146" s="306"/>
      <c r="BG146" s="306"/>
      <c r="BH146" s="306"/>
      <c r="BI146" s="306"/>
      <c r="BJ146" s="306"/>
      <c r="BK146" s="306"/>
      <c r="BL146" s="306"/>
      <c r="BM146" s="306"/>
      <c r="BN146" s="306"/>
      <c r="BO146" s="306"/>
      <c r="BP146" s="306"/>
      <c r="BQ146" s="306"/>
      <c r="BR146" s="306"/>
      <c r="BS146" s="306"/>
      <c r="BT146" s="306"/>
      <c r="BU146" s="306"/>
      <c r="BV146" s="306"/>
      <c r="BW146" s="306"/>
      <c r="BX146" s="306"/>
    </row>
    <row r="147" spans="1:76" s="307" customFormat="1" ht="24.75" customHeight="1" thickBot="1">
      <c r="A147" s="315" t="s">
        <v>613</v>
      </c>
      <c r="B147" s="312"/>
      <c r="C147" s="313"/>
      <c r="D147" s="19"/>
      <c r="E147" s="306"/>
      <c r="F147" s="306"/>
      <c r="G147" s="306"/>
      <c r="H147" s="306"/>
      <c r="I147" s="306"/>
      <c r="J147" s="306"/>
      <c r="K147" s="306"/>
      <c r="L147" s="306"/>
      <c r="M147" s="306"/>
      <c r="N147" s="306"/>
      <c r="O147" s="306"/>
      <c r="P147" s="306"/>
      <c r="Q147" s="306"/>
      <c r="R147" s="306"/>
      <c r="S147" s="306"/>
      <c r="T147" s="306"/>
      <c r="U147" s="306"/>
      <c r="V147" s="306"/>
      <c r="W147" s="306"/>
      <c r="X147" s="306"/>
      <c r="Y147" s="306"/>
      <c r="Z147" s="306"/>
      <c r="AA147" s="306"/>
      <c r="AB147" s="306"/>
      <c r="AC147" s="306"/>
      <c r="AD147" s="306"/>
      <c r="AE147" s="306"/>
      <c r="AF147" s="306"/>
      <c r="AG147" s="306"/>
      <c r="AH147" s="306"/>
      <c r="AI147" s="306"/>
      <c r="AJ147" s="306"/>
      <c r="AK147" s="306"/>
      <c r="AL147" s="306"/>
      <c r="AM147" s="306"/>
      <c r="AN147" s="306"/>
      <c r="AO147" s="306"/>
      <c r="AP147" s="306"/>
      <c r="AQ147" s="306"/>
      <c r="AR147" s="306"/>
      <c r="AS147" s="306"/>
      <c r="AT147" s="306"/>
      <c r="AU147" s="306"/>
      <c r="AV147" s="306"/>
      <c r="AW147" s="306"/>
      <c r="AX147" s="306"/>
      <c r="AY147" s="306"/>
      <c r="AZ147" s="306"/>
      <c r="BA147" s="306"/>
      <c r="BB147" s="306"/>
      <c r="BC147" s="306"/>
      <c r="BD147" s="306"/>
      <c r="BE147" s="306"/>
      <c r="BF147" s="306"/>
      <c r="BG147" s="306"/>
      <c r="BH147" s="306"/>
      <c r="BI147" s="306"/>
      <c r="BJ147" s="306"/>
      <c r="BK147" s="306"/>
      <c r="BL147" s="306"/>
      <c r="BM147" s="306"/>
      <c r="BN147" s="306"/>
      <c r="BO147" s="306"/>
      <c r="BP147" s="306"/>
      <c r="BQ147" s="306"/>
      <c r="BR147" s="306"/>
      <c r="BS147" s="306"/>
      <c r="BT147" s="306"/>
      <c r="BU147" s="306"/>
      <c r="BV147" s="306"/>
      <c r="BW147" s="306"/>
      <c r="BX147" s="306"/>
    </row>
    <row r="148" spans="1:4" s="308" customFormat="1" ht="12.75" thickBot="1">
      <c r="A148" s="332" t="s">
        <v>450</v>
      </c>
      <c r="B148" s="321"/>
      <c r="C148" s="322"/>
      <c r="D148" s="39"/>
    </row>
    <row r="149" ht="12.75" thickBot="1">
      <c r="A149" s="125"/>
    </row>
    <row r="150" spans="1:3" ht="16.5" thickBot="1">
      <c r="A150" s="339" t="s">
        <v>887</v>
      </c>
      <c r="B150" s="340">
        <f>B139+B10</f>
        <v>68.16</v>
      </c>
      <c r="C150" s="340">
        <f>C139+C10</f>
        <v>78.87</v>
      </c>
    </row>
    <row r="154" ht="12">
      <c r="B154" s="309"/>
    </row>
  </sheetData>
  <sheetProtection/>
  <printOptions/>
  <pageMargins left="0.7" right="0.7" top="0.75" bottom="0.75" header="0.3" footer="0.3"/>
  <pageSetup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1"/>
  <sheetViews>
    <sheetView zoomScale="90" zoomScaleNormal="90" zoomScalePageLayoutView="0" workbookViewId="0" topLeftCell="A1">
      <selection activeCell="A1" sqref="A1"/>
    </sheetView>
  </sheetViews>
  <sheetFormatPr defaultColWidth="9.28125" defaultRowHeight="15"/>
  <cols>
    <col min="1" max="1" width="60.00390625" style="12" customWidth="1"/>
    <col min="2" max="2" width="32.7109375" style="12" customWidth="1"/>
    <col min="3" max="16384" width="9.28125" style="12" customWidth="1"/>
  </cols>
  <sheetData>
    <row r="1" ht="13.5">
      <c r="A1" s="513" t="s">
        <v>1080</v>
      </c>
    </row>
    <row r="2" spans="1:2" ht="12.75" thickBot="1">
      <c r="A2" s="117" t="s">
        <v>324</v>
      </c>
      <c r="B2" s="117"/>
    </row>
    <row r="3" spans="1:2" ht="75.75" thickBot="1">
      <c r="A3" s="347" t="s">
        <v>325</v>
      </c>
      <c r="B3" s="348" t="s">
        <v>326</v>
      </c>
    </row>
    <row r="4" spans="1:2" s="42" customFormat="1" ht="12">
      <c r="A4" s="325" t="s">
        <v>376</v>
      </c>
      <c r="B4" s="341"/>
    </row>
    <row r="5" spans="1:2" s="13" customFormat="1" ht="12">
      <c r="A5" s="310" t="s">
        <v>327</v>
      </c>
      <c r="B5" s="342"/>
    </row>
    <row r="6" spans="1:2" s="13" customFormat="1" ht="24.75">
      <c r="A6" s="310" t="s">
        <v>905</v>
      </c>
      <c r="B6" s="343">
        <v>5585</v>
      </c>
    </row>
    <row r="7" spans="1:2" s="13" customFormat="1" ht="12">
      <c r="A7" s="310" t="s">
        <v>328</v>
      </c>
      <c r="B7" s="343"/>
    </row>
    <row r="8" spans="1:2" s="13" customFormat="1" ht="24.75">
      <c r="A8" s="310" t="s">
        <v>906</v>
      </c>
      <c r="B8" s="343">
        <v>4000</v>
      </c>
    </row>
    <row r="9" spans="1:2" s="13" customFormat="1" ht="24.75">
      <c r="A9" s="310" t="s">
        <v>907</v>
      </c>
      <c r="B9" s="343"/>
    </row>
    <row r="10" spans="1:2" s="13" customFormat="1" ht="24.75">
      <c r="A10" s="310" t="s">
        <v>908</v>
      </c>
      <c r="B10" s="343"/>
    </row>
    <row r="11" spans="1:2" s="13" customFormat="1" ht="40.5" customHeight="1">
      <c r="A11" s="310" t="s">
        <v>909</v>
      </c>
      <c r="B11" s="343">
        <v>206351.31</v>
      </c>
    </row>
    <row r="12" spans="1:2" s="13" customFormat="1" ht="12">
      <c r="A12" s="310" t="s">
        <v>329</v>
      </c>
      <c r="B12" s="343">
        <v>21715.11</v>
      </c>
    </row>
    <row r="13" spans="1:2" s="13" customFormat="1" ht="12">
      <c r="A13" s="349" t="s">
        <v>450</v>
      </c>
      <c r="B13" s="350">
        <f>SUM(B5:B12)</f>
        <v>237651.41999999998</v>
      </c>
    </row>
    <row r="14" spans="1:2" s="13" customFormat="1" ht="25.5" thickBot="1">
      <c r="A14" s="353" t="s">
        <v>330</v>
      </c>
      <c r="B14" s="354">
        <v>0</v>
      </c>
    </row>
    <row r="15" spans="1:2" s="42" customFormat="1" ht="12">
      <c r="A15" s="325" t="s">
        <v>381</v>
      </c>
      <c r="B15" s="341"/>
    </row>
    <row r="16" spans="1:2" s="13" customFormat="1" ht="12">
      <c r="A16" s="310" t="s">
        <v>327</v>
      </c>
      <c r="B16" s="343">
        <v>0</v>
      </c>
    </row>
    <row r="17" spans="1:2" s="13" customFormat="1" ht="24.75">
      <c r="A17" s="310" t="s">
        <v>905</v>
      </c>
      <c r="B17" s="343">
        <v>0</v>
      </c>
    </row>
    <row r="18" spans="1:2" s="13" customFormat="1" ht="12">
      <c r="A18" s="310" t="s">
        <v>328</v>
      </c>
      <c r="B18" s="343">
        <v>0</v>
      </c>
    </row>
    <row r="19" spans="1:2" s="13" customFormat="1" ht="24.75">
      <c r="A19" s="310" t="s">
        <v>906</v>
      </c>
      <c r="B19" s="343">
        <v>3883.5</v>
      </c>
    </row>
    <row r="20" spans="1:2" s="13" customFormat="1" ht="24.75">
      <c r="A20" s="310" t="s">
        <v>907</v>
      </c>
      <c r="B20" s="343">
        <v>0</v>
      </c>
    </row>
    <row r="21" spans="1:2" s="13" customFormat="1" ht="24.75">
      <c r="A21" s="310" t="s">
        <v>908</v>
      </c>
      <c r="B21" s="345">
        <v>44648.32</v>
      </c>
    </row>
    <row r="22" spans="1:2" s="13" customFormat="1" ht="24.75">
      <c r="A22" s="310" t="s">
        <v>909</v>
      </c>
      <c r="B22" s="343">
        <v>206753.02</v>
      </c>
    </row>
    <row r="23" spans="1:2" s="13" customFormat="1" ht="12">
      <c r="A23" s="310" t="s">
        <v>329</v>
      </c>
      <c r="B23" s="343">
        <v>6548</v>
      </c>
    </row>
    <row r="24" spans="1:2" s="13" customFormat="1" ht="12">
      <c r="A24" s="349" t="s">
        <v>450</v>
      </c>
      <c r="B24" s="350">
        <f>SUM(B16:B23)</f>
        <v>261832.84</v>
      </c>
    </row>
    <row r="25" spans="1:2" ht="25.5" thickBot="1">
      <c r="A25" s="355" t="s">
        <v>330</v>
      </c>
      <c r="B25" s="356">
        <v>0</v>
      </c>
    </row>
    <row r="26" spans="1:2" s="42" customFormat="1" ht="12">
      <c r="A26" s="325" t="s">
        <v>386</v>
      </c>
      <c r="B26" s="341"/>
    </row>
    <row r="27" spans="1:2" ht="12">
      <c r="A27" s="310" t="s">
        <v>327</v>
      </c>
      <c r="B27" s="345">
        <v>0</v>
      </c>
    </row>
    <row r="28" spans="1:2" s="13" customFormat="1" ht="24.75">
      <c r="A28" s="310" t="s">
        <v>905</v>
      </c>
      <c r="B28" s="345">
        <v>393108.68</v>
      </c>
    </row>
    <row r="29" spans="1:2" s="13" customFormat="1" ht="12">
      <c r="A29" s="310" t="s">
        <v>328</v>
      </c>
      <c r="B29" s="345">
        <v>6954</v>
      </c>
    </row>
    <row r="30" spans="1:2" s="13" customFormat="1" ht="24.75">
      <c r="A30" s="310" t="s">
        <v>906</v>
      </c>
      <c r="B30" s="345">
        <v>184436.9</v>
      </c>
    </row>
    <row r="31" spans="1:2" s="13" customFormat="1" ht="24.75">
      <c r="A31" s="310" t="s">
        <v>907</v>
      </c>
      <c r="B31" s="345">
        <v>18000.01</v>
      </c>
    </row>
    <row r="32" spans="1:2" s="13" customFormat="1" ht="24.75">
      <c r="A32" s="310" t="s">
        <v>908</v>
      </c>
      <c r="B32" s="345">
        <v>237968.63</v>
      </c>
    </row>
    <row r="33" spans="1:2" s="13" customFormat="1" ht="24.75">
      <c r="A33" s="310" t="s">
        <v>909</v>
      </c>
      <c r="B33" s="345">
        <v>1416884.69</v>
      </c>
    </row>
    <row r="34" spans="1:2" s="13" customFormat="1" ht="12">
      <c r="A34" s="310" t="s">
        <v>329</v>
      </c>
      <c r="B34" s="345">
        <v>305965.9</v>
      </c>
    </row>
    <row r="35" spans="1:2" s="13" customFormat="1" ht="12">
      <c r="A35" s="349" t="s">
        <v>450</v>
      </c>
      <c r="B35" s="350">
        <f>SUM(B27:B34)</f>
        <v>2563318.81</v>
      </c>
    </row>
    <row r="36" spans="1:2" s="13" customFormat="1" ht="25.5" thickBot="1">
      <c r="A36" s="351" t="s">
        <v>330</v>
      </c>
      <c r="B36" s="352">
        <v>0</v>
      </c>
    </row>
    <row r="37" spans="1:2" s="42" customFormat="1" ht="12">
      <c r="A37" s="361" t="s">
        <v>607</v>
      </c>
      <c r="B37" s="362"/>
    </row>
    <row r="38" spans="1:2" ht="12">
      <c r="A38" s="310" t="s">
        <v>327</v>
      </c>
      <c r="B38" s="357">
        <v>0</v>
      </c>
    </row>
    <row r="39" spans="1:2" ht="24.75">
      <c r="A39" s="310" t="s">
        <v>905</v>
      </c>
      <c r="B39" s="357">
        <v>0</v>
      </c>
    </row>
    <row r="40" spans="1:2" ht="12">
      <c r="A40" s="310" t="s">
        <v>328</v>
      </c>
      <c r="B40" s="357">
        <v>0</v>
      </c>
    </row>
    <row r="41" spans="1:2" ht="24.75">
      <c r="A41" s="310" t="s">
        <v>906</v>
      </c>
      <c r="B41" s="357">
        <v>0</v>
      </c>
    </row>
    <row r="42" spans="1:2" ht="24.75">
      <c r="A42" s="310" t="s">
        <v>907</v>
      </c>
      <c r="B42" s="357">
        <v>0</v>
      </c>
    </row>
    <row r="43" spans="1:2" ht="24.75">
      <c r="A43" s="310" t="s">
        <v>908</v>
      </c>
      <c r="B43" s="358">
        <v>13575.01</v>
      </c>
    </row>
    <row r="44" spans="1:2" ht="24.75">
      <c r="A44" s="310" t="s">
        <v>909</v>
      </c>
      <c r="B44" s="359">
        <v>204984.62</v>
      </c>
    </row>
    <row r="45" spans="1:2" ht="12">
      <c r="A45" s="310" t="s">
        <v>329</v>
      </c>
      <c r="B45" s="357">
        <v>87915.69</v>
      </c>
    </row>
    <row r="46" spans="1:2" ht="12">
      <c r="A46" s="349" t="s">
        <v>450</v>
      </c>
      <c r="B46" s="350">
        <f>SUM(B38:B45)</f>
        <v>306475.32</v>
      </c>
    </row>
    <row r="47" spans="1:2" ht="25.5" thickBot="1">
      <c r="A47" s="355" t="s">
        <v>330</v>
      </c>
      <c r="B47" s="363">
        <v>0</v>
      </c>
    </row>
    <row r="48" spans="1:2" s="6" customFormat="1" ht="12">
      <c r="A48" s="333" t="s">
        <v>396</v>
      </c>
      <c r="B48" s="335"/>
    </row>
    <row r="49" spans="1:2" ht="12">
      <c r="A49" s="310" t="s">
        <v>327</v>
      </c>
      <c r="B49" s="357">
        <v>0</v>
      </c>
    </row>
    <row r="50" spans="1:2" ht="24.75">
      <c r="A50" s="310" t="s">
        <v>905</v>
      </c>
      <c r="B50" s="357">
        <v>79747.96</v>
      </c>
    </row>
    <row r="51" spans="1:2" ht="12">
      <c r="A51" s="310" t="s">
        <v>328</v>
      </c>
      <c r="B51" s="357">
        <v>0</v>
      </c>
    </row>
    <row r="52" spans="1:2" ht="24.75">
      <c r="A52" s="310" t="s">
        <v>906</v>
      </c>
      <c r="B52" s="357">
        <v>0</v>
      </c>
    </row>
    <row r="53" spans="1:2" ht="24.75">
      <c r="A53" s="310" t="s">
        <v>907</v>
      </c>
      <c r="B53" s="357">
        <v>0</v>
      </c>
    </row>
    <row r="54" spans="1:2" ht="24.75">
      <c r="A54" s="310" t="s">
        <v>908</v>
      </c>
      <c r="B54" s="359">
        <v>56642.56</v>
      </c>
    </row>
    <row r="55" spans="1:2" ht="24.75">
      <c r="A55" s="310" t="s">
        <v>909</v>
      </c>
      <c r="B55" s="359">
        <v>582115.5</v>
      </c>
    </row>
    <row r="56" spans="1:2" ht="12">
      <c r="A56" s="310" t="s">
        <v>329</v>
      </c>
      <c r="B56" s="357">
        <v>138214.07</v>
      </c>
    </row>
    <row r="57" spans="1:2" ht="12">
      <c r="A57" s="349" t="s">
        <v>450</v>
      </c>
      <c r="B57" s="350">
        <f>SUM(B49:B56)</f>
        <v>856720.0900000001</v>
      </c>
    </row>
    <row r="58" spans="1:2" ht="25.5" thickBot="1">
      <c r="A58" s="346" t="s">
        <v>330</v>
      </c>
      <c r="B58" s="360">
        <v>0</v>
      </c>
    </row>
    <row r="59" spans="1:14" s="6" customFormat="1" ht="14.25" customHeight="1">
      <c r="A59" s="364" t="s">
        <v>106</v>
      </c>
      <c r="B59" s="365"/>
      <c r="C59" s="534"/>
      <c r="D59" s="534"/>
      <c r="E59" s="534"/>
      <c r="F59" s="534"/>
      <c r="G59" s="534"/>
      <c r="H59" s="534"/>
      <c r="I59" s="534"/>
      <c r="J59" s="534"/>
      <c r="K59" s="534"/>
      <c r="L59" s="534"/>
      <c r="M59" s="534"/>
      <c r="N59" s="534"/>
    </row>
    <row r="60" spans="1:2" ht="12">
      <c r="A60" s="366" t="s">
        <v>327</v>
      </c>
      <c r="B60" s="357">
        <v>0</v>
      </c>
    </row>
    <row r="61" spans="1:2" ht="24.75">
      <c r="A61" s="366" t="s">
        <v>905</v>
      </c>
      <c r="B61" s="357">
        <v>157352.52</v>
      </c>
    </row>
    <row r="62" spans="1:2" ht="12">
      <c r="A62" s="366" t="s">
        <v>328</v>
      </c>
      <c r="B62" s="357">
        <v>0</v>
      </c>
    </row>
    <row r="63" spans="1:2" ht="24.75">
      <c r="A63" s="366" t="s">
        <v>906</v>
      </c>
      <c r="B63" s="357">
        <v>0</v>
      </c>
    </row>
    <row r="64" spans="1:2" ht="24.75">
      <c r="A64" s="366" t="s">
        <v>907</v>
      </c>
      <c r="B64" s="357">
        <v>0</v>
      </c>
    </row>
    <row r="65" spans="1:2" ht="24.75">
      <c r="A65" s="366" t="s">
        <v>908</v>
      </c>
      <c r="B65" s="367">
        <v>35390.18</v>
      </c>
    </row>
    <row r="66" spans="1:2" ht="24.75">
      <c r="A66" s="366" t="s">
        <v>909</v>
      </c>
      <c r="B66" s="359">
        <v>921835.3</v>
      </c>
    </row>
    <row r="67" spans="1:2" ht="12">
      <c r="A67" s="366" t="s">
        <v>329</v>
      </c>
      <c r="B67" s="357">
        <v>249468.5</v>
      </c>
    </row>
    <row r="68" spans="1:2" ht="12">
      <c r="A68" s="349" t="s">
        <v>450</v>
      </c>
      <c r="B68" s="350">
        <f>SUM(B60:B67)</f>
        <v>1364046.5</v>
      </c>
    </row>
    <row r="69" spans="1:2" ht="25.5" thickBot="1">
      <c r="A69" s="368" t="s">
        <v>330</v>
      </c>
      <c r="B69" s="369">
        <v>0</v>
      </c>
    </row>
    <row r="70" spans="1:2" s="6" customFormat="1" ht="15" customHeight="1">
      <c r="A70" s="364" t="s">
        <v>405</v>
      </c>
      <c r="B70" s="365"/>
    </row>
    <row r="71" spans="1:2" ht="12">
      <c r="A71" s="366" t="s">
        <v>327</v>
      </c>
      <c r="B71" s="357">
        <v>0</v>
      </c>
    </row>
    <row r="72" spans="1:2" ht="24.75">
      <c r="A72" s="366" t="s">
        <v>905</v>
      </c>
      <c r="B72" s="357">
        <v>0</v>
      </c>
    </row>
    <row r="73" spans="1:2" ht="12">
      <c r="A73" s="366" t="s">
        <v>328</v>
      </c>
      <c r="B73" s="357">
        <v>0</v>
      </c>
    </row>
    <row r="74" spans="1:2" ht="24.75">
      <c r="A74" s="366" t="s">
        <v>906</v>
      </c>
      <c r="B74" s="357">
        <v>0</v>
      </c>
    </row>
    <row r="75" spans="1:2" ht="24.75">
      <c r="A75" s="366" t="s">
        <v>907</v>
      </c>
      <c r="B75" s="357">
        <v>0</v>
      </c>
    </row>
    <row r="76" spans="1:2" ht="24.75">
      <c r="A76" s="366" t="s">
        <v>908</v>
      </c>
      <c r="B76" s="367">
        <v>0</v>
      </c>
    </row>
    <row r="77" spans="1:2" ht="24.75">
      <c r="A77" s="366" t="s">
        <v>909</v>
      </c>
      <c r="B77" s="359">
        <v>184214.09</v>
      </c>
    </row>
    <row r="78" spans="1:2" ht="12">
      <c r="A78" s="366" t="s">
        <v>329</v>
      </c>
      <c r="B78" s="357">
        <v>43265.17</v>
      </c>
    </row>
    <row r="79" spans="1:2" ht="12">
      <c r="A79" s="349" t="s">
        <v>450</v>
      </c>
      <c r="B79" s="350">
        <f>SUM(B71:B78)</f>
        <v>227479.26</v>
      </c>
    </row>
    <row r="80" spans="1:2" ht="25.5" thickBot="1">
      <c r="A80" s="368" t="s">
        <v>330</v>
      </c>
      <c r="B80" s="369">
        <v>0</v>
      </c>
    </row>
    <row r="81" spans="1:2" s="6" customFormat="1" ht="12">
      <c r="A81" s="364" t="s">
        <v>410</v>
      </c>
      <c r="B81" s="365"/>
    </row>
    <row r="82" spans="1:2" ht="12">
      <c r="A82" s="366" t="s">
        <v>327</v>
      </c>
      <c r="B82" s="357">
        <v>0</v>
      </c>
    </row>
    <row r="83" spans="1:2" ht="24.75">
      <c r="A83" s="366" t="s">
        <v>910</v>
      </c>
      <c r="B83" s="357">
        <v>12284.01</v>
      </c>
    </row>
    <row r="84" spans="1:2" ht="12">
      <c r="A84" s="366" t="s">
        <v>328</v>
      </c>
      <c r="B84" s="357">
        <v>0</v>
      </c>
    </row>
    <row r="85" spans="1:2" ht="24.75">
      <c r="A85" s="366" t="s">
        <v>911</v>
      </c>
      <c r="B85" s="357">
        <v>0</v>
      </c>
    </row>
    <row r="86" spans="1:2" ht="24.75">
      <c r="A86" s="366" t="s">
        <v>912</v>
      </c>
      <c r="B86" s="357">
        <v>0</v>
      </c>
    </row>
    <row r="87" spans="1:2" ht="24.75">
      <c r="A87" s="366" t="s">
        <v>913</v>
      </c>
      <c r="B87" s="367"/>
    </row>
    <row r="88" spans="1:2" ht="24.75">
      <c r="A88" s="366" t="s">
        <v>914</v>
      </c>
      <c r="B88" s="359">
        <v>132724.12</v>
      </c>
    </row>
    <row r="89" spans="1:2" ht="12">
      <c r="A89" s="366" t="s">
        <v>329</v>
      </c>
      <c r="B89" s="357">
        <v>8088.57</v>
      </c>
    </row>
    <row r="90" spans="1:2" ht="12">
      <c r="A90" s="349" t="s">
        <v>450</v>
      </c>
      <c r="B90" s="350">
        <f>SUM(B82:B89)</f>
        <v>153096.7</v>
      </c>
    </row>
    <row r="91" spans="1:2" ht="25.5" thickBot="1">
      <c r="A91" s="368" t="s">
        <v>330</v>
      </c>
      <c r="B91" s="369">
        <v>0</v>
      </c>
    </row>
    <row r="92" spans="1:2" s="6" customFormat="1" ht="12">
      <c r="A92" s="364" t="s">
        <v>414</v>
      </c>
      <c r="B92" s="365"/>
    </row>
    <row r="93" spans="1:2" ht="12">
      <c r="A93" s="366" t="s">
        <v>327</v>
      </c>
      <c r="B93" s="357">
        <v>0</v>
      </c>
    </row>
    <row r="94" spans="1:2" ht="24.75">
      <c r="A94" s="366" t="s">
        <v>910</v>
      </c>
      <c r="B94" s="357"/>
    </row>
    <row r="95" spans="1:2" ht="12">
      <c r="A95" s="366" t="s">
        <v>328</v>
      </c>
      <c r="B95" s="357">
        <v>0</v>
      </c>
    </row>
    <row r="96" spans="1:2" ht="24.75">
      <c r="A96" s="366" t="s">
        <v>911</v>
      </c>
      <c r="B96" s="357">
        <v>0</v>
      </c>
    </row>
    <row r="97" spans="1:2" ht="24.75">
      <c r="A97" s="366" t="s">
        <v>912</v>
      </c>
      <c r="B97" s="357">
        <v>0</v>
      </c>
    </row>
    <row r="98" spans="1:2" ht="24.75">
      <c r="A98" s="366" t="s">
        <v>913</v>
      </c>
      <c r="B98" s="367">
        <v>0</v>
      </c>
    </row>
    <row r="99" spans="1:2" ht="24.75">
      <c r="A99" s="366" t="s">
        <v>914</v>
      </c>
      <c r="B99" s="359">
        <v>177242.8</v>
      </c>
    </row>
    <row r="100" spans="1:2" ht="12">
      <c r="A100" s="366" t="s">
        <v>329</v>
      </c>
      <c r="B100" s="357">
        <v>19286.31</v>
      </c>
    </row>
    <row r="101" spans="1:2" ht="12">
      <c r="A101" s="349" t="s">
        <v>450</v>
      </c>
      <c r="B101" s="350">
        <f>SUM(B93:B100)</f>
        <v>196529.11</v>
      </c>
    </row>
    <row r="102" spans="1:2" ht="25.5" thickBot="1">
      <c r="A102" s="368" t="s">
        <v>330</v>
      </c>
      <c r="B102" s="369">
        <v>0</v>
      </c>
    </row>
    <row r="103" spans="1:2" s="6" customFormat="1" ht="15" customHeight="1">
      <c r="A103" s="364" t="s">
        <v>138</v>
      </c>
      <c r="B103" s="365"/>
    </row>
    <row r="104" spans="1:2" ht="12">
      <c r="A104" s="366" t="s">
        <v>327</v>
      </c>
      <c r="B104" s="357">
        <v>0</v>
      </c>
    </row>
    <row r="105" spans="1:2" ht="24.75">
      <c r="A105" s="366" t="s">
        <v>910</v>
      </c>
      <c r="B105" s="357">
        <v>0</v>
      </c>
    </row>
    <row r="106" spans="1:2" ht="12">
      <c r="A106" s="366" t="s">
        <v>328</v>
      </c>
      <c r="B106" s="357">
        <v>0</v>
      </c>
    </row>
    <row r="107" spans="1:2" ht="24.75">
      <c r="A107" s="366" t="s">
        <v>911</v>
      </c>
      <c r="B107" s="357">
        <v>12607.5</v>
      </c>
    </row>
    <row r="108" spans="1:2" ht="24.75">
      <c r="A108" s="366" t="s">
        <v>912</v>
      </c>
      <c r="B108" s="357">
        <v>0</v>
      </c>
    </row>
    <row r="109" spans="1:2" ht="24.75">
      <c r="A109" s="366" t="s">
        <v>913</v>
      </c>
      <c r="B109" s="367">
        <v>9714.36</v>
      </c>
    </row>
    <row r="110" spans="1:2" ht="24.75">
      <c r="A110" s="366" t="s">
        <v>914</v>
      </c>
      <c r="B110" s="359">
        <v>157868.99</v>
      </c>
    </row>
    <row r="111" spans="1:2" ht="12">
      <c r="A111" s="366" t="s">
        <v>329</v>
      </c>
      <c r="B111" s="357">
        <v>0</v>
      </c>
    </row>
    <row r="112" spans="1:2" ht="12">
      <c r="A112" s="349" t="s">
        <v>450</v>
      </c>
      <c r="B112" s="350">
        <f>SUM(B104:B111)</f>
        <v>180190.84999999998</v>
      </c>
    </row>
    <row r="113" spans="1:2" ht="25.5" thickBot="1">
      <c r="A113" s="368" t="s">
        <v>330</v>
      </c>
      <c r="B113" s="369">
        <v>0</v>
      </c>
    </row>
    <row r="114" spans="1:2" s="6" customFormat="1" ht="12">
      <c r="A114" s="364" t="s">
        <v>146</v>
      </c>
      <c r="B114" s="365"/>
    </row>
    <row r="115" spans="1:2" ht="12">
      <c r="A115" s="366" t="s">
        <v>327</v>
      </c>
      <c r="B115" s="357">
        <v>0</v>
      </c>
    </row>
    <row r="116" spans="1:2" ht="24.75">
      <c r="A116" s="366" t="s">
        <v>910</v>
      </c>
      <c r="B116" s="357">
        <v>0</v>
      </c>
    </row>
    <row r="117" spans="1:2" ht="12">
      <c r="A117" s="366" t="s">
        <v>328</v>
      </c>
      <c r="B117" s="357">
        <v>0</v>
      </c>
    </row>
    <row r="118" spans="1:2" ht="24.75">
      <c r="A118" s="366" t="s">
        <v>911</v>
      </c>
      <c r="B118" s="357">
        <v>0</v>
      </c>
    </row>
    <row r="119" spans="1:2" ht="24.75">
      <c r="A119" s="366" t="s">
        <v>912</v>
      </c>
      <c r="B119" s="357">
        <v>0</v>
      </c>
    </row>
    <row r="120" spans="1:2" ht="24.75">
      <c r="A120" s="366" t="s">
        <v>913</v>
      </c>
      <c r="B120" s="367">
        <v>60582.1</v>
      </c>
    </row>
    <row r="121" spans="1:2" ht="24.75">
      <c r="A121" s="366" t="s">
        <v>914</v>
      </c>
      <c r="B121" s="359">
        <v>137709.03</v>
      </c>
    </row>
    <row r="122" spans="1:2" ht="12">
      <c r="A122" s="366" t="s">
        <v>329</v>
      </c>
      <c r="B122" s="357">
        <v>0</v>
      </c>
    </row>
    <row r="123" spans="1:2" ht="12">
      <c r="A123" s="349" t="s">
        <v>450</v>
      </c>
      <c r="B123" s="350">
        <f>SUM(B115:B122)</f>
        <v>198291.13</v>
      </c>
    </row>
    <row r="124" spans="1:2" ht="25.5" thickBot="1">
      <c r="A124" s="368" t="s">
        <v>330</v>
      </c>
      <c r="B124" s="369">
        <v>0</v>
      </c>
    </row>
    <row r="125" spans="1:2" s="535" customFormat="1" ht="12">
      <c r="A125" s="364" t="s">
        <v>424</v>
      </c>
      <c r="B125" s="365"/>
    </row>
    <row r="126" spans="1:2" ht="12">
      <c r="A126" s="366" t="s">
        <v>327</v>
      </c>
      <c r="B126" s="357">
        <v>0</v>
      </c>
    </row>
    <row r="127" spans="1:2" ht="24.75">
      <c r="A127" s="366" t="s">
        <v>910</v>
      </c>
      <c r="B127" s="357">
        <v>0</v>
      </c>
    </row>
    <row r="128" spans="1:2" ht="12">
      <c r="A128" s="366" t="s">
        <v>328</v>
      </c>
      <c r="B128" s="357">
        <v>0</v>
      </c>
    </row>
    <row r="129" spans="1:2" ht="24.75">
      <c r="A129" s="366" t="s">
        <v>911</v>
      </c>
      <c r="B129" s="357">
        <v>0</v>
      </c>
    </row>
    <row r="130" spans="1:2" ht="24.75">
      <c r="A130" s="366" t="s">
        <v>912</v>
      </c>
      <c r="B130" s="357">
        <v>0</v>
      </c>
    </row>
    <row r="131" spans="1:2" ht="24.75">
      <c r="A131" s="366" t="s">
        <v>913</v>
      </c>
      <c r="B131" s="367">
        <v>0</v>
      </c>
    </row>
    <row r="132" spans="1:2" ht="24.75">
      <c r="A132" s="366" t="s">
        <v>914</v>
      </c>
      <c r="B132" s="359">
        <v>75266.79</v>
      </c>
    </row>
    <row r="133" spans="1:2" ht="12">
      <c r="A133" s="366" t="s">
        <v>329</v>
      </c>
      <c r="B133" s="357"/>
    </row>
    <row r="134" spans="1:2" ht="12">
      <c r="A134" s="349" t="s">
        <v>450</v>
      </c>
      <c r="B134" s="350">
        <f>SUM(B126:B133)</f>
        <v>75266.79</v>
      </c>
    </row>
    <row r="135" spans="1:2" ht="25.5" thickBot="1">
      <c r="A135" s="368" t="s">
        <v>330</v>
      </c>
      <c r="B135" s="369">
        <v>0</v>
      </c>
    </row>
    <row r="136" spans="1:2" s="6" customFormat="1" ht="12">
      <c r="A136" s="364" t="s">
        <v>639</v>
      </c>
      <c r="B136" s="365"/>
    </row>
    <row r="137" spans="1:2" ht="12">
      <c r="A137" s="366" t="s">
        <v>327</v>
      </c>
      <c r="B137" s="357">
        <v>0</v>
      </c>
    </row>
    <row r="138" spans="1:2" ht="24.75">
      <c r="A138" s="366" t="s">
        <v>910</v>
      </c>
      <c r="B138" s="357">
        <v>0</v>
      </c>
    </row>
    <row r="139" spans="1:2" ht="12">
      <c r="A139" s="366" t="s">
        <v>328</v>
      </c>
      <c r="B139" s="357">
        <v>0</v>
      </c>
    </row>
    <row r="140" spans="1:2" ht="24.75">
      <c r="A140" s="366" t="s">
        <v>911</v>
      </c>
      <c r="B140" s="357">
        <v>8000</v>
      </c>
    </row>
    <row r="141" spans="1:2" ht="24.75">
      <c r="A141" s="366" t="s">
        <v>912</v>
      </c>
      <c r="B141" s="357">
        <v>0</v>
      </c>
    </row>
    <row r="142" spans="1:2" ht="24.75">
      <c r="A142" s="366" t="s">
        <v>913</v>
      </c>
      <c r="B142" s="367">
        <v>12020.18</v>
      </c>
    </row>
    <row r="143" spans="1:2" ht="24.75">
      <c r="A143" s="366" t="s">
        <v>914</v>
      </c>
      <c r="B143" s="359">
        <v>133557.36</v>
      </c>
    </row>
    <row r="144" spans="1:2" ht="12">
      <c r="A144" s="366" t="s">
        <v>329</v>
      </c>
      <c r="B144" s="357">
        <v>79332.92</v>
      </c>
    </row>
    <row r="145" spans="1:2" ht="12">
      <c r="A145" s="349" t="s">
        <v>450</v>
      </c>
      <c r="B145" s="350">
        <f>SUM(B137:B144)</f>
        <v>232910.45999999996</v>
      </c>
    </row>
    <row r="146" spans="1:2" ht="25.5" thickBot="1">
      <c r="A146" s="368" t="s">
        <v>330</v>
      </c>
      <c r="B146" s="369">
        <v>0</v>
      </c>
    </row>
    <row r="147" spans="1:2" s="6" customFormat="1" ht="15" customHeight="1">
      <c r="A147" s="364" t="s">
        <v>497</v>
      </c>
      <c r="B147" s="365"/>
    </row>
    <row r="148" spans="1:2" ht="12">
      <c r="A148" s="366" t="s">
        <v>327</v>
      </c>
      <c r="B148" s="357">
        <v>0</v>
      </c>
    </row>
    <row r="149" spans="1:2" ht="24.75">
      <c r="A149" s="366" t="s">
        <v>910</v>
      </c>
      <c r="B149" s="357">
        <v>54178.66</v>
      </c>
    </row>
    <row r="150" spans="1:2" ht="12">
      <c r="A150" s="366" t="s">
        <v>328</v>
      </c>
      <c r="B150" s="357">
        <v>0</v>
      </c>
    </row>
    <row r="151" spans="1:2" ht="24.75">
      <c r="A151" s="366" t="s">
        <v>911</v>
      </c>
      <c r="B151" s="357">
        <v>0</v>
      </c>
    </row>
    <row r="152" spans="1:2" ht="24.75">
      <c r="A152" s="366" t="s">
        <v>912</v>
      </c>
      <c r="B152" s="357">
        <v>0</v>
      </c>
    </row>
    <row r="153" spans="1:2" ht="24.75">
      <c r="A153" s="366" t="s">
        <v>913</v>
      </c>
      <c r="B153" s="367">
        <v>0</v>
      </c>
    </row>
    <row r="154" spans="1:2" ht="24.75">
      <c r="A154" s="366" t="s">
        <v>914</v>
      </c>
      <c r="B154" s="359">
        <v>162112.71</v>
      </c>
    </row>
    <row r="155" spans="1:2" ht="12">
      <c r="A155" s="366" t="s">
        <v>329</v>
      </c>
      <c r="B155" s="357">
        <v>40839.7</v>
      </c>
    </row>
    <row r="156" spans="1:2" ht="12">
      <c r="A156" s="349" t="s">
        <v>450</v>
      </c>
      <c r="B156" s="350">
        <f>SUM(B148:B155)</f>
        <v>257131.07</v>
      </c>
    </row>
    <row r="157" spans="1:2" ht="25.5" thickBot="1">
      <c r="A157" s="368" t="s">
        <v>330</v>
      </c>
      <c r="B157" s="369">
        <v>0</v>
      </c>
    </row>
    <row r="158" spans="1:2" s="6" customFormat="1" ht="12">
      <c r="A158" s="364" t="s">
        <v>433</v>
      </c>
      <c r="B158" s="365"/>
    </row>
    <row r="159" spans="1:2" s="13" customFormat="1" ht="12">
      <c r="A159" s="366" t="s">
        <v>327</v>
      </c>
      <c r="B159" s="357">
        <v>0</v>
      </c>
    </row>
    <row r="160" spans="1:2" s="13" customFormat="1" ht="24.75">
      <c r="A160" s="366" t="s">
        <v>910</v>
      </c>
      <c r="B160" s="357">
        <v>51575.5</v>
      </c>
    </row>
    <row r="161" spans="1:2" s="13" customFormat="1" ht="12">
      <c r="A161" s="366" t="s">
        <v>328</v>
      </c>
      <c r="B161" s="357">
        <v>6999</v>
      </c>
    </row>
    <row r="162" spans="1:2" s="13" customFormat="1" ht="24.75">
      <c r="A162" s="366" t="s">
        <v>911</v>
      </c>
      <c r="B162" s="357">
        <v>5185</v>
      </c>
    </row>
    <row r="163" spans="1:2" s="13" customFormat="1" ht="24.75">
      <c r="A163" s="366" t="s">
        <v>912</v>
      </c>
      <c r="B163" s="357">
        <v>0</v>
      </c>
    </row>
    <row r="164" spans="1:2" s="13" customFormat="1" ht="24.75">
      <c r="A164" s="366" t="s">
        <v>913</v>
      </c>
      <c r="B164" s="367">
        <v>635728.58</v>
      </c>
    </row>
    <row r="165" spans="1:2" s="13" customFormat="1" ht="24.75">
      <c r="A165" s="366" t="s">
        <v>914</v>
      </c>
      <c r="B165" s="359">
        <v>220000</v>
      </c>
    </row>
    <row r="166" spans="1:2" s="13" customFormat="1" ht="12">
      <c r="A166" s="366" t="s">
        <v>479</v>
      </c>
      <c r="B166" s="357">
        <v>335437.63</v>
      </c>
    </row>
    <row r="167" spans="1:2" s="13" customFormat="1" ht="12">
      <c r="A167" s="349" t="s">
        <v>450</v>
      </c>
      <c r="B167" s="350">
        <f>SUM(B159:B166)</f>
        <v>1254925.71</v>
      </c>
    </row>
    <row r="168" spans="1:2" s="13" customFormat="1" ht="25.5" thickBot="1">
      <c r="A168" s="368" t="s">
        <v>330</v>
      </c>
      <c r="B168" s="369"/>
    </row>
    <row r="169" spans="1:2" ht="12">
      <c r="A169" s="364" t="s">
        <v>434</v>
      </c>
      <c r="B169" s="365"/>
    </row>
    <row r="170" spans="1:2" ht="12">
      <c r="A170" s="366" t="s">
        <v>327</v>
      </c>
      <c r="B170" s="357">
        <v>0</v>
      </c>
    </row>
    <row r="171" spans="1:2" ht="24.75">
      <c r="A171" s="366" t="s">
        <v>910</v>
      </c>
      <c r="B171" s="357">
        <v>0</v>
      </c>
    </row>
    <row r="172" spans="1:2" ht="12">
      <c r="A172" s="366" t="s">
        <v>328</v>
      </c>
      <c r="B172" s="357">
        <v>0</v>
      </c>
    </row>
    <row r="173" spans="1:2" ht="24.75">
      <c r="A173" s="366" t="s">
        <v>911</v>
      </c>
      <c r="B173" s="357">
        <v>4305</v>
      </c>
    </row>
    <row r="174" spans="1:2" ht="24.75">
      <c r="A174" s="366" t="s">
        <v>912</v>
      </c>
      <c r="B174" s="357">
        <v>0</v>
      </c>
    </row>
    <row r="175" spans="1:2" ht="24.75">
      <c r="A175" s="366" t="s">
        <v>913</v>
      </c>
      <c r="B175" s="367">
        <v>113366.36</v>
      </c>
    </row>
    <row r="176" spans="1:2" ht="24.75">
      <c r="A176" s="366" t="s">
        <v>914</v>
      </c>
      <c r="B176" s="359">
        <v>324129.19</v>
      </c>
    </row>
    <row r="177" spans="1:2" ht="12">
      <c r="A177" s="366" t="s">
        <v>329</v>
      </c>
      <c r="B177" s="357"/>
    </row>
    <row r="178" spans="1:2" ht="12">
      <c r="A178" s="349" t="s">
        <v>450</v>
      </c>
      <c r="B178" s="350">
        <f>SUM(B170:B177)</f>
        <v>441800.55</v>
      </c>
    </row>
    <row r="179" spans="1:2" ht="25.5" thickBot="1">
      <c r="A179" s="368" t="s">
        <v>330</v>
      </c>
      <c r="B179" s="369"/>
    </row>
    <row r="180" spans="1:2" ht="12">
      <c r="A180" s="364" t="s">
        <v>489</v>
      </c>
      <c r="B180" s="365"/>
    </row>
    <row r="181" spans="1:2" ht="12">
      <c r="A181" s="366" t="s">
        <v>327</v>
      </c>
      <c r="B181" s="357">
        <v>0</v>
      </c>
    </row>
    <row r="182" spans="1:2" ht="24.75">
      <c r="A182" s="366" t="s">
        <v>905</v>
      </c>
      <c r="B182" s="357">
        <v>0</v>
      </c>
    </row>
    <row r="183" spans="1:2" ht="12">
      <c r="A183" s="366" t="s">
        <v>328</v>
      </c>
      <c r="B183" s="357">
        <v>0</v>
      </c>
    </row>
    <row r="184" spans="1:2" ht="24.75">
      <c r="A184" s="366" t="s">
        <v>906</v>
      </c>
      <c r="B184" s="357">
        <v>0</v>
      </c>
    </row>
    <row r="185" spans="1:2" ht="24.75">
      <c r="A185" s="366" t="s">
        <v>907</v>
      </c>
      <c r="B185" s="357">
        <v>0</v>
      </c>
    </row>
    <row r="186" spans="1:2" ht="24.75">
      <c r="A186" s="366" t="s">
        <v>908</v>
      </c>
      <c r="B186" s="367">
        <v>7057.92</v>
      </c>
    </row>
    <row r="187" spans="1:2" ht="24.75">
      <c r="A187" s="366" t="s">
        <v>909</v>
      </c>
      <c r="B187" s="359">
        <v>148762.5</v>
      </c>
    </row>
    <row r="188" spans="1:2" ht="12">
      <c r="A188" s="366" t="s">
        <v>329</v>
      </c>
      <c r="B188" s="357">
        <v>0</v>
      </c>
    </row>
    <row r="189" spans="1:2" ht="12">
      <c r="A189" s="349" t="s">
        <v>450</v>
      </c>
      <c r="B189" s="350">
        <f>SUM(B181:B188)</f>
        <v>155820.42</v>
      </c>
    </row>
    <row r="190" spans="1:2" ht="12.75" thickBot="1">
      <c r="A190" s="368"/>
      <c r="B190" s="369"/>
    </row>
    <row r="191" spans="1:2" ht="16.5" thickBot="1">
      <c r="A191" s="370" t="s">
        <v>887</v>
      </c>
      <c r="B191" s="371">
        <f>SUM(B13+B24+B35+B46+B57+B68+B79+B90+B101+B112+B123+B134+B145+B156+B167+B178+B189)</f>
        <v>8963487.030000001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77" r:id="rId1"/>
  <rowBreaks count="1" manualBreakCount="1">
    <brk id="24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284"/>
  <sheetViews>
    <sheetView showGridLines="0" zoomScalePageLayoutView="0" workbookViewId="0" topLeftCell="A1">
      <selection activeCell="A1" sqref="A1"/>
    </sheetView>
  </sheetViews>
  <sheetFormatPr defaultColWidth="9.28125" defaultRowHeight="15"/>
  <cols>
    <col min="1" max="1" width="5.28125" style="12" customWidth="1"/>
    <col min="2" max="2" width="66.00390625" style="12" customWidth="1"/>
    <col min="3" max="3" width="14.28125" style="432" customWidth="1"/>
    <col min="4" max="4" width="20.28125" style="83" bestFit="1" customWidth="1"/>
    <col min="5" max="5" width="19.421875" style="83" customWidth="1"/>
    <col min="6" max="6" width="18.00390625" style="83" bestFit="1" customWidth="1"/>
    <col min="7" max="16384" width="9.28125" style="12" customWidth="1"/>
  </cols>
  <sheetData>
    <row r="1" ht="13.5">
      <c r="A1" s="513" t="s">
        <v>1080</v>
      </c>
    </row>
    <row r="2" spans="1:5" ht="12">
      <c r="A2" s="10"/>
      <c r="B2" s="11" t="s">
        <v>331</v>
      </c>
      <c r="C2" s="435"/>
      <c r="D2" s="439"/>
      <c r="E2" s="439"/>
    </row>
    <row r="3" spans="1:5" ht="12">
      <c r="A3" s="629"/>
      <c r="B3" s="630"/>
      <c r="C3" s="536"/>
      <c r="D3" s="440"/>
      <c r="E3" s="440"/>
    </row>
    <row r="4" spans="1:6" s="126" customFormat="1" ht="25.5" customHeight="1" thickBot="1">
      <c r="A4" s="631" t="s">
        <v>920</v>
      </c>
      <c r="B4" s="631"/>
      <c r="C4" s="631"/>
      <c r="D4" s="631"/>
      <c r="E4" s="440"/>
      <c r="F4" s="440"/>
    </row>
    <row r="5" spans="1:6" ht="63" thickBot="1">
      <c r="A5" s="344" t="s">
        <v>438</v>
      </c>
      <c r="B5" s="434" t="s">
        <v>917</v>
      </c>
      <c r="C5" s="434" t="s">
        <v>332</v>
      </c>
      <c r="D5" s="441" t="s">
        <v>919</v>
      </c>
      <c r="E5" s="441" t="s">
        <v>918</v>
      </c>
      <c r="F5" s="442" t="s">
        <v>916</v>
      </c>
    </row>
    <row r="6" spans="1:20" s="14" customFormat="1" ht="14.25" customHeight="1">
      <c r="A6" s="626" t="s">
        <v>381</v>
      </c>
      <c r="B6" s="627"/>
      <c r="C6" s="537"/>
      <c r="D6" s="538"/>
      <c r="E6" s="538"/>
      <c r="F6" s="443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6" s="13" customFormat="1" ht="12" customHeight="1">
      <c r="A7" s="425">
        <v>1</v>
      </c>
      <c r="B7" s="159" t="s">
        <v>579</v>
      </c>
      <c r="C7" s="7">
        <v>2016</v>
      </c>
      <c r="D7" s="444">
        <v>1438.89</v>
      </c>
      <c r="E7" s="444"/>
      <c r="F7" s="445"/>
    </row>
    <row r="8" spans="1:6" s="13" customFormat="1" ht="12" customHeight="1">
      <c r="A8" s="425">
        <v>2</v>
      </c>
      <c r="B8" s="159" t="s">
        <v>703</v>
      </c>
      <c r="C8" s="7">
        <v>2017</v>
      </c>
      <c r="D8" s="446"/>
      <c r="E8" s="444">
        <v>3099</v>
      </c>
      <c r="F8" s="445"/>
    </row>
    <row r="9" spans="1:6" s="13" customFormat="1" ht="12" customHeight="1">
      <c r="A9" s="425">
        <v>3</v>
      </c>
      <c r="B9" s="159" t="s">
        <v>333</v>
      </c>
      <c r="C9" s="7">
        <v>2017</v>
      </c>
      <c r="D9" s="444">
        <v>3331.09</v>
      </c>
      <c r="E9" s="444"/>
      <c r="F9" s="445"/>
    </row>
    <row r="10" spans="1:6" s="13" customFormat="1" ht="12" customHeight="1">
      <c r="A10" s="425">
        <v>4</v>
      </c>
      <c r="B10" s="159" t="s">
        <v>704</v>
      </c>
      <c r="C10" s="7">
        <v>2017</v>
      </c>
      <c r="D10" s="444">
        <v>479</v>
      </c>
      <c r="E10" s="444"/>
      <c r="F10" s="445"/>
    </row>
    <row r="11" spans="1:6" s="13" customFormat="1" ht="12" customHeight="1">
      <c r="A11" s="425">
        <v>5</v>
      </c>
      <c r="B11" s="159" t="s">
        <v>333</v>
      </c>
      <c r="C11" s="7">
        <v>2018</v>
      </c>
      <c r="D11" s="444">
        <v>3098</v>
      </c>
      <c r="E11" s="444"/>
      <c r="F11" s="445"/>
    </row>
    <row r="12" spans="1:6" s="13" customFormat="1" ht="12" customHeight="1">
      <c r="A12" s="425">
        <v>6</v>
      </c>
      <c r="B12" s="159" t="s">
        <v>705</v>
      </c>
      <c r="C12" s="7">
        <v>2018</v>
      </c>
      <c r="D12" s="444">
        <v>619</v>
      </c>
      <c r="E12" s="444"/>
      <c r="F12" s="445"/>
    </row>
    <row r="13" spans="1:6" s="13" customFormat="1" ht="12" customHeight="1">
      <c r="A13" s="425">
        <v>7</v>
      </c>
      <c r="B13" s="159" t="s">
        <v>704</v>
      </c>
      <c r="C13" s="7">
        <v>2018</v>
      </c>
      <c r="D13" s="444">
        <v>379</v>
      </c>
      <c r="E13" s="444"/>
      <c r="F13" s="445"/>
    </row>
    <row r="14" spans="1:6" s="13" customFormat="1" ht="12" customHeight="1">
      <c r="A14" s="425">
        <v>8</v>
      </c>
      <c r="B14" s="159" t="s">
        <v>333</v>
      </c>
      <c r="C14" s="7">
        <v>2018</v>
      </c>
      <c r="D14" s="444">
        <v>3027</v>
      </c>
      <c r="E14" s="444"/>
      <c r="F14" s="445"/>
    </row>
    <row r="15" spans="1:6" s="13" customFormat="1" ht="12" customHeight="1">
      <c r="A15" s="425">
        <v>9</v>
      </c>
      <c r="B15" s="159" t="s">
        <v>704</v>
      </c>
      <c r="C15" s="7">
        <v>2018</v>
      </c>
      <c r="D15" s="444">
        <v>379</v>
      </c>
      <c r="E15" s="444"/>
      <c r="F15" s="445"/>
    </row>
    <row r="16" spans="1:6" s="13" customFormat="1" ht="12" customHeight="1">
      <c r="A16" s="425">
        <v>10</v>
      </c>
      <c r="B16" s="159" t="s">
        <v>704</v>
      </c>
      <c r="C16" s="7">
        <v>2018</v>
      </c>
      <c r="D16" s="444">
        <v>379</v>
      </c>
      <c r="E16" s="444"/>
      <c r="F16" s="445"/>
    </row>
    <row r="17" spans="1:6" s="13" customFormat="1" ht="12" customHeight="1">
      <c r="A17" s="425">
        <v>11</v>
      </c>
      <c r="B17" s="159" t="s">
        <v>828</v>
      </c>
      <c r="C17" s="7">
        <v>2019</v>
      </c>
      <c r="D17" s="444">
        <v>1700</v>
      </c>
      <c r="E17" s="444"/>
      <c r="F17" s="445"/>
    </row>
    <row r="18" spans="1:6" ht="26.25" customHeight="1" thickBot="1">
      <c r="A18" s="338"/>
      <c r="B18" s="429"/>
      <c r="C18" s="436" t="s">
        <v>693</v>
      </c>
      <c r="D18" s="426">
        <f>SUM(D7:D17)</f>
        <v>14829.98</v>
      </c>
      <c r="E18" s="426">
        <f>SUM(E7:E17)</f>
        <v>3099</v>
      </c>
      <c r="F18" s="427">
        <f>SUM(F7:F17)</f>
        <v>0</v>
      </c>
    </row>
    <row r="19" spans="1:20" s="14" customFormat="1" ht="14.25" customHeight="1">
      <c r="A19" s="626" t="s">
        <v>386</v>
      </c>
      <c r="B19" s="627"/>
      <c r="C19" s="537"/>
      <c r="D19" s="538"/>
      <c r="E19" s="538"/>
      <c r="F19" s="443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1:6" s="13" customFormat="1" ht="12">
      <c r="A20" s="414">
        <v>1</v>
      </c>
      <c r="B20" s="539" t="s">
        <v>563</v>
      </c>
      <c r="C20" s="7">
        <v>2016</v>
      </c>
      <c r="D20" s="447">
        <v>1299.01</v>
      </c>
      <c r="E20" s="447"/>
      <c r="F20" s="445"/>
    </row>
    <row r="21" spans="1:6" s="13" customFormat="1" ht="12">
      <c r="A21" s="414">
        <v>2</v>
      </c>
      <c r="B21" s="539" t="s">
        <v>563</v>
      </c>
      <c r="C21" s="7">
        <v>2016</v>
      </c>
      <c r="D21" s="447">
        <v>1299</v>
      </c>
      <c r="E21" s="447"/>
      <c r="F21" s="445"/>
    </row>
    <row r="22" spans="1:6" s="13" customFormat="1" ht="12">
      <c r="A22" s="414">
        <v>3</v>
      </c>
      <c r="B22" s="539" t="s">
        <v>563</v>
      </c>
      <c r="C22" s="7">
        <v>2016</v>
      </c>
      <c r="D22" s="447">
        <v>1299</v>
      </c>
      <c r="E22" s="447"/>
      <c r="F22" s="445"/>
    </row>
    <row r="23" spans="1:6" s="13" customFormat="1" ht="12">
      <c r="A23" s="414">
        <v>4</v>
      </c>
      <c r="B23" s="539" t="s">
        <v>583</v>
      </c>
      <c r="C23" s="7">
        <v>2016</v>
      </c>
      <c r="D23" s="447">
        <v>1099.01</v>
      </c>
      <c r="E23" s="447"/>
      <c r="F23" s="445"/>
    </row>
    <row r="24" spans="1:6" s="13" customFormat="1" ht="12">
      <c r="A24" s="414">
        <v>5</v>
      </c>
      <c r="B24" s="539" t="s">
        <v>604</v>
      </c>
      <c r="C24" s="7">
        <v>2016</v>
      </c>
      <c r="D24" s="447">
        <v>12999.87</v>
      </c>
      <c r="E24" s="447"/>
      <c r="F24" s="445"/>
    </row>
    <row r="25" spans="1:6" s="13" customFormat="1" ht="12">
      <c r="A25" s="414">
        <v>6</v>
      </c>
      <c r="B25" s="539" t="s">
        <v>663</v>
      </c>
      <c r="C25" s="7">
        <v>2018</v>
      </c>
      <c r="D25" s="447">
        <v>799</v>
      </c>
      <c r="E25" s="447"/>
      <c r="F25" s="445"/>
    </row>
    <row r="26" spans="1:6" s="13" customFormat="1" ht="24.75">
      <c r="A26" s="414">
        <v>7</v>
      </c>
      <c r="B26" s="539" t="s">
        <v>665</v>
      </c>
      <c r="C26" s="7">
        <v>2018</v>
      </c>
      <c r="D26" s="447">
        <v>29227.26</v>
      </c>
      <c r="E26" s="447"/>
      <c r="F26" s="445"/>
    </row>
    <row r="27" spans="1:6" ht="12">
      <c r="A27" s="414">
        <v>8</v>
      </c>
      <c r="B27" s="539" t="s">
        <v>865</v>
      </c>
      <c r="C27" s="7">
        <v>2018</v>
      </c>
      <c r="D27" s="447">
        <v>1499</v>
      </c>
      <c r="E27" s="447"/>
      <c r="F27" s="448"/>
    </row>
    <row r="28" spans="1:6" s="38" customFormat="1" ht="12">
      <c r="A28" s="414">
        <v>9</v>
      </c>
      <c r="B28" s="539" t="s">
        <v>866</v>
      </c>
      <c r="C28" s="7">
        <v>2019</v>
      </c>
      <c r="D28" s="447">
        <v>3049.64</v>
      </c>
      <c r="E28" s="447"/>
      <c r="F28" s="449"/>
    </row>
    <row r="29" spans="1:6" ht="12">
      <c r="A29" s="414">
        <v>10</v>
      </c>
      <c r="B29" s="539" t="s">
        <v>867</v>
      </c>
      <c r="C29" s="7">
        <v>2019</v>
      </c>
      <c r="D29" s="447">
        <v>1424.94</v>
      </c>
      <c r="E29" s="447"/>
      <c r="F29" s="448"/>
    </row>
    <row r="30" spans="1:6" ht="16.5" customHeight="1">
      <c r="A30" s="414">
        <v>11</v>
      </c>
      <c r="B30" s="539" t="s">
        <v>868</v>
      </c>
      <c r="C30" s="7">
        <v>2019</v>
      </c>
      <c r="D30" s="447">
        <v>2900</v>
      </c>
      <c r="E30" s="447"/>
      <c r="F30" s="448"/>
    </row>
    <row r="31" spans="1:6" ht="12">
      <c r="A31" s="414">
        <v>12</v>
      </c>
      <c r="B31" s="539" t="s">
        <v>881</v>
      </c>
      <c r="C31" s="9">
        <v>2019</v>
      </c>
      <c r="D31" s="450">
        <v>1383.21</v>
      </c>
      <c r="E31" s="450"/>
      <c r="F31" s="448"/>
    </row>
    <row r="32" spans="1:6" ht="12">
      <c r="A32" s="414">
        <v>13</v>
      </c>
      <c r="B32" s="540" t="s">
        <v>882</v>
      </c>
      <c r="C32" s="9">
        <v>2019</v>
      </c>
      <c r="D32" s="450">
        <v>1499</v>
      </c>
      <c r="E32" s="450"/>
      <c r="F32" s="448"/>
    </row>
    <row r="33" spans="1:6" ht="12">
      <c r="A33" s="414">
        <v>14</v>
      </c>
      <c r="B33" s="540" t="s">
        <v>882</v>
      </c>
      <c r="C33" s="9">
        <v>2019</v>
      </c>
      <c r="D33" s="450">
        <v>1499</v>
      </c>
      <c r="E33" s="450"/>
      <c r="F33" s="448"/>
    </row>
    <row r="34" spans="1:6" ht="12">
      <c r="A34" s="414">
        <v>15</v>
      </c>
      <c r="B34" s="540" t="s">
        <v>885</v>
      </c>
      <c r="C34" s="9">
        <v>2020</v>
      </c>
      <c r="D34" s="450">
        <v>2716.36</v>
      </c>
      <c r="E34" s="450"/>
      <c r="F34" s="448"/>
    </row>
    <row r="35" spans="1:6" ht="12">
      <c r="A35" s="414">
        <v>16</v>
      </c>
      <c r="B35" s="540" t="s">
        <v>886</v>
      </c>
      <c r="C35" s="9">
        <v>2020</v>
      </c>
      <c r="D35" s="450">
        <v>4590.52</v>
      </c>
      <c r="E35" s="450"/>
      <c r="F35" s="448"/>
    </row>
    <row r="36" spans="1:6" ht="12">
      <c r="A36" s="414">
        <v>17</v>
      </c>
      <c r="B36" s="540" t="s">
        <v>333</v>
      </c>
      <c r="C36" s="9">
        <v>2020</v>
      </c>
      <c r="D36" s="450">
        <v>4948.01</v>
      </c>
      <c r="E36" s="450"/>
      <c r="F36" s="448"/>
    </row>
    <row r="37" spans="1:6" ht="12">
      <c r="A37" s="414">
        <v>18</v>
      </c>
      <c r="B37" s="541" t="s">
        <v>664</v>
      </c>
      <c r="C37" s="141">
        <v>2018</v>
      </c>
      <c r="D37" s="451"/>
      <c r="E37" s="452">
        <v>9916.51</v>
      </c>
      <c r="F37" s="448"/>
    </row>
    <row r="38" spans="1:6" ht="12">
      <c r="A38" s="414">
        <v>19</v>
      </c>
      <c r="B38" s="159" t="s">
        <v>869</v>
      </c>
      <c r="C38" s="51">
        <v>2019</v>
      </c>
      <c r="D38" s="451"/>
      <c r="E38" s="444"/>
      <c r="F38" s="453">
        <v>56259.82</v>
      </c>
    </row>
    <row r="39" spans="1:6" ht="12">
      <c r="A39" s="414">
        <v>20</v>
      </c>
      <c r="B39" s="159" t="s">
        <v>883</v>
      </c>
      <c r="C39" s="51">
        <v>2020</v>
      </c>
      <c r="D39" s="451"/>
      <c r="E39" s="444"/>
      <c r="F39" s="453">
        <v>11310.24</v>
      </c>
    </row>
    <row r="40" spans="1:6" ht="12">
      <c r="A40" s="414">
        <v>21</v>
      </c>
      <c r="B40" s="159" t="s">
        <v>884</v>
      </c>
      <c r="C40" s="51">
        <v>2020</v>
      </c>
      <c r="D40" s="451"/>
      <c r="E40" s="444"/>
      <c r="F40" s="453">
        <v>8075.07</v>
      </c>
    </row>
    <row r="41" spans="1:6" ht="26.25" customHeight="1" thickBot="1">
      <c r="A41" s="338"/>
      <c r="B41" s="429"/>
      <c r="C41" s="436" t="s">
        <v>693</v>
      </c>
      <c r="D41" s="426">
        <f>SUM(D20:D40)</f>
        <v>73531.82999999999</v>
      </c>
      <c r="E41" s="426">
        <f>SUM(E20:E40)</f>
        <v>9916.51</v>
      </c>
      <c r="F41" s="427">
        <f>SUM(F20:F40)</f>
        <v>75645.13</v>
      </c>
    </row>
    <row r="42" spans="1:20" s="14" customFormat="1" ht="14.25" customHeight="1">
      <c r="A42" s="626" t="s">
        <v>607</v>
      </c>
      <c r="B42" s="627"/>
      <c r="C42" s="537"/>
      <c r="D42" s="538"/>
      <c r="E42" s="538"/>
      <c r="F42" s="443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</row>
    <row r="43" spans="1:6" ht="12">
      <c r="A43" s="425">
        <v>1</v>
      </c>
      <c r="B43" s="150" t="s">
        <v>549</v>
      </c>
      <c r="C43" s="542">
        <v>2015</v>
      </c>
      <c r="D43" s="454">
        <v>3198</v>
      </c>
      <c r="E43" s="454"/>
      <c r="F43" s="448"/>
    </row>
    <row r="44" spans="1:6" ht="12">
      <c r="A44" s="425">
        <v>2</v>
      </c>
      <c r="B44" s="150" t="s">
        <v>569</v>
      </c>
      <c r="C44" s="542">
        <v>2016</v>
      </c>
      <c r="D44" s="454">
        <v>349.99</v>
      </c>
      <c r="E44" s="454"/>
      <c r="F44" s="448"/>
    </row>
    <row r="45" spans="1:6" ht="12">
      <c r="A45" s="425">
        <v>3</v>
      </c>
      <c r="B45" s="150" t="s">
        <v>608</v>
      </c>
      <c r="C45" s="542">
        <v>2017</v>
      </c>
      <c r="D45" s="454">
        <v>119.9</v>
      </c>
      <c r="E45" s="454"/>
      <c r="F45" s="448"/>
    </row>
    <row r="46" spans="1:6" ht="12">
      <c r="A46" s="425">
        <v>4</v>
      </c>
      <c r="B46" s="150" t="s">
        <v>337</v>
      </c>
      <c r="C46" s="542">
        <v>2017</v>
      </c>
      <c r="D46" s="454">
        <v>169.9</v>
      </c>
      <c r="E46" s="454"/>
      <c r="F46" s="448"/>
    </row>
    <row r="47" spans="1:6" ht="12">
      <c r="A47" s="425">
        <v>5</v>
      </c>
      <c r="B47" s="150" t="s">
        <v>674</v>
      </c>
      <c r="C47" s="542">
        <v>2017</v>
      </c>
      <c r="D47" s="454">
        <v>16800</v>
      </c>
      <c r="E47" s="454"/>
      <c r="F47" s="448"/>
    </row>
    <row r="48" spans="1:6" ht="12">
      <c r="A48" s="425">
        <v>6</v>
      </c>
      <c r="B48" s="150" t="s">
        <v>675</v>
      </c>
      <c r="C48" s="542">
        <v>2017</v>
      </c>
      <c r="D48" s="454">
        <v>700</v>
      </c>
      <c r="E48" s="454"/>
      <c r="F48" s="448"/>
    </row>
    <row r="49" spans="1:6" ht="12">
      <c r="A49" s="425">
        <v>7</v>
      </c>
      <c r="B49" s="150" t="s">
        <v>676</v>
      </c>
      <c r="C49" s="542">
        <v>2018</v>
      </c>
      <c r="D49" s="454">
        <v>2518</v>
      </c>
      <c r="E49" s="454"/>
      <c r="F49" s="448"/>
    </row>
    <row r="50" spans="1:6" ht="12">
      <c r="A50" s="425">
        <v>8</v>
      </c>
      <c r="B50" s="150" t="s">
        <v>677</v>
      </c>
      <c r="C50" s="542">
        <v>2018</v>
      </c>
      <c r="D50" s="454">
        <v>296.99</v>
      </c>
      <c r="E50" s="454"/>
      <c r="F50" s="448"/>
    </row>
    <row r="51" spans="1:6" ht="12">
      <c r="A51" s="425">
        <v>9</v>
      </c>
      <c r="B51" s="150" t="s">
        <v>761</v>
      </c>
      <c r="C51" s="542">
        <v>2019</v>
      </c>
      <c r="D51" s="454">
        <v>3844.92</v>
      </c>
      <c r="E51" s="454"/>
      <c r="F51" s="448"/>
    </row>
    <row r="52" spans="1:6" ht="12">
      <c r="A52" s="425">
        <v>10</v>
      </c>
      <c r="B52" s="150" t="s">
        <v>762</v>
      </c>
      <c r="C52" s="542">
        <v>2020</v>
      </c>
      <c r="D52" s="455">
        <v>13600</v>
      </c>
      <c r="E52" s="455"/>
      <c r="F52" s="448"/>
    </row>
    <row r="53" spans="1:6" ht="12">
      <c r="A53" s="425">
        <v>11</v>
      </c>
      <c r="B53" s="150" t="s">
        <v>763</v>
      </c>
      <c r="C53" s="542">
        <v>2020</v>
      </c>
      <c r="D53" s="455">
        <v>1388</v>
      </c>
      <c r="E53" s="455"/>
      <c r="F53" s="448"/>
    </row>
    <row r="54" spans="1:6" s="42" customFormat="1" ht="12">
      <c r="A54" s="425">
        <v>12</v>
      </c>
      <c r="B54" s="90" t="s">
        <v>570</v>
      </c>
      <c r="C54" s="543">
        <v>2016</v>
      </c>
      <c r="D54" s="456"/>
      <c r="E54" s="457">
        <v>40017.78</v>
      </c>
      <c r="F54" s="458"/>
    </row>
    <row r="55" spans="1:6" ht="26.25" customHeight="1" thickBot="1">
      <c r="A55" s="338"/>
      <c r="B55" s="429"/>
      <c r="C55" s="436" t="s">
        <v>693</v>
      </c>
      <c r="D55" s="426">
        <f>SUM(D43:D54)</f>
        <v>42985.700000000004</v>
      </c>
      <c r="E55" s="426">
        <f>SUM(E43:E54)</f>
        <v>40017.78</v>
      </c>
      <c r="F55" s="427">
        <f>SUM(F43:F54)</f>
        <v>0</v>
      </c>
    </row>
    <row r="56" spans="1:20" s="14" customFormat="1" ht="14.25" customHeight="1">
      <c r="A56" s="626" t="s">
        <v>396</v>
      </c>
      <c r="B56" s="627"/>
      <c r="C56" s="537"/>
      <c r="D56" s="538"/>
      <c r="E56" s="538"/>
      <c r="F56" s="443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</row>
    <row r="57" spans="1:6" s="6" customFormat="1" ht="15" customHeight="1">
      <c r="A57" s="425">
        <v>1</v>
      </c>
      <c r="B57" s="151" t="s">
        <v>337</v>
      </c>
      <c r="C57" s="152">
        <v>2016</v>
      </c>
      <c r="D57" s="459">
        <v>419</v>
      </c>
      <c r="E57" s="459"/>
      <c r="F57" s="460"/>
    </row>
    <row r="58" spans="1:6" ht="12">
      <c r="A58" s="425">
        <v>2</v>
      </c>
      <c r="B58" s="151" t="s">
        <v>609</v>
      </c>
      <c r="C58" s="152">
        <v>2016</v>
      </c>
      <c r="D58" s="451"/>
      <c r="E58" s="459">
        <v>1808</v>
      </c>
      <c r="F58" s="448"/>
    </row>
    <row r="59" spans="1:6" ht="12">
      <c r="A59" s="425">
        <v>3</v>
      </c>
      <c r="B59" s="151" t="s">
        <v>610</v>
      </c>
      <c r="C59" s="152">
        <v>2016</v>
      </c>
      <c r="D59" s="459">
        <v>419</v>
      </c>
      <c r="E59" s="459"/>
      <c r="F59" s="448"/>
    </row>
    <row r="60" spans="1:6" ht="12">
      <c r="A60" s="425">
        <v>4</v>
      </c>
      <c r="B60" s="151" t="s">
        <v>611</v>
      </c>
      <c r="C60" s="152">
        <v>2016</v>
      </c>
      <c r="D60" s="459">
        <v>2227</v>
      </c>
      <c r="E60" s="459"/>
      <c r="F60" s="448"/>
    </row>
    <row r="61" spans="1:6" ht="12">
      <c r="A61" s="425">
        <v>5</v>
      </c>
      <c r="B61" s="151" t="s">
        <v>612</v>
      </c>
      <c r="C61" s="152">
        <v>2017</v>
      </c>
      <c r="D61" s="459">
        <v>3075</v>
      </c>
      <c r="E61" s="459"/>
      <c r="F61" s="448"/>
    </row>
    <row r="62" spans="1:6" ht="12">
      <c r="A62" s="425">
        <v>6</v>
      </c>
      <c r="B62" s="151" t="s">
        <v>678</v>
      </c>
      <c r="C62" s="152">
        <v>2017</v>
      </c>
      <c r="D62" s="459">
        <v>13161.76</v>
      </c>
      <c r="E62" s="459"/>
      <c r="F62" s="448"/>
    </row>
    <row r="63" spans="1:6" ht="12">
      <c r="A63" s="425">
        <v>7</v>
      </c>
      <c r="B63" s="151" t="s">
        <v>679</v>
      </c>
      <c r="C63" s="152">
        <v>2017</v>
      </c>
      <c r="D63" s="459">
        <v>26289.6</v>
      </c>
      <c r="E63" s="459"/>
      <c r="F63" s="448"/>
    </row>
    <row r="64" spans="1:6" ht="12">
      <c r="A64" s="425">
        <v>8</v>
      </c>
      <c r="B64" s="151" t="s">
        <v>764</v>
      </c>
      <c r="C64" s="152">
        <v>2018</v>
      </c>
      <c r="D64" s="459">
        <v>549</v>
      </c>
      <c r="E64" s="459"/>
      <c r="F64" s="448"/>
    </row>
    <row r="65" spans="1:6" ht="12">
      <c r="A65" s="425">
        <v>9</v>
      </c>
      <c r="B65" s="151" t="s">
        <v>765</v>
      </c>
      <c r="C65" s="152">
        <v>2018</v>
      </c>
      <c r="D65" s="459">
        <v>740</v>
      </c>
      <c r="E65" s="459"/>
      <c r="F65" s="448"/>
    </row>
    <row r="66" spans="1:6" ht="12">
      <c r="A66" s="425">
        <v>10</v>
      </c>
      <c r="B66" s="151" t="s">
        <v>337</v>
      </c>
      <c r="C66" s="152">
        <v>2018</v>
      </c>
      <c r="D66" s="459">
        <v>199</v>
      </c>
      <c r="E66" s="459"/>
      <c r="F66" s="448"/>
    </row>
    <row r="67" spans="1:6" ht="12">
      <c r="A67" s="425">
        <v>11</v>
      </c>
      <c r="B67" s="151" t="s">
        <v>766</v>
      </c>
      <c r="C67" s="152">
        <v>2018</v>
      </c>
      <c r="D67" s="451"/>
      <c r="E67" s="461">
        <v>2449</v>
      </c>
      <c r="F67" s="448"/>
    </row>
    <row r="68" spans="1:6" ht="16.5" customHeight="1">
      <c r="A68" s="425">
        <v>12</v>
      </c>
      <c r="B68" s="151" t="s">
        <v>767</v>
      </c>
      <c r="C68" s="152">
        <v>2018</v>
      </c>
      <c r="D68" s="459">
        <v>39680</v>
      </c>
      <c r="E68" s="459"/>
      <c r="F68" s="448"/>
    </row>
    <row r="69" spans="1:6" s="6" customFormat="1" ht="12">
      <c r="A69" s="425">
        <v>13</v>
      </c>
      <c r="B69" s="151" t="s">
        <v>768</v>
      </c>
      <c r="C69" s="152">
        <v>2019</v>
      </c>
      <c r="D69" s="462"/>
      <c r="E69" s="459">
        <v>5895.6</v>
      </c>
      <c r="F69" s="460"/>
    </row>
    <row r="70" spans="1:6" ht="12">
      <c r="A70" s="425">
        <v>14</v>
      </c>
      <c r="B70" s="151" t="s">
        <v>769</v>
      </c>
      <c r="C70" s="152">
        <v>2019</v>
      </c>
      <c r="D70" s="451"/>
      <c r="E70" s="459">
        <v>3998</v>
      </c>
      <c r="F70" s="448"/>
    </row>
    <row r="71" spans="1:6" ht="12">
      <c r="A71" s="425">
        <v>15</v>
      </c>
      <c r="B71" s="151" t="s">
        <v>770</v>
      </c>
      <c r="C71" s="152">
        <v>2019</v>
      </c>
      <c r="D71" s="451"/>
      <c r="E71" s="459">
        <v>7797.98</v>
      </c>
      <c r="F71" s="448"/>
    </row>
    <row r="72" spans="1:6" ht="15" customHeight="1">
      <c r="A72" s="425">
        <v>16</v>
      </c>
      <c r="B72" s="151" t="s">
        <v>771</v>
      </c>
      <c r="C72" s="152">
        <v>2020</v>
      </c>
      <c r="D72" s="459"/>
      <c r="E72" s="459">
        <v>37600</v>
      </c>
      <c r="F72" s="448"/>
    </row>
    <row r="73" spans="1:6" ht="26.25" customHeight="1" thickBot="1">
      <c r="A73" s="338"/>
      <c r="B73" s="429"/>
      <c r="C73" s="436" t="s">
        <v>693</v>
      </c>
      <c r="D73" s="426">
        <f>SUM(D57:D72)</f>
        <v>86759.36</v>
      </c>
      <c r="E73" s="426">
        <f>SUM(E57:E72)</f>
        <v>59548.58</v>
      </c>
      <c r="F73" s="427">
        <f>SUM(F61:F72)</f>
        <v>0</v>
      </c>
    </row>
    <row r="74" spans="1:20" s="14" customFormat="1" ht="14.25" customHeight="1">
      <c r="A74" s="626" t="s">
        <v>106</v>
      </c>
      <c r="B74" s="627"/>
      <c r="C74" s="537"/>
      <c r="D74" s="538"/>
      <c r="E74" s="538"/>
      <c r="F74" s="443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</row>
    <row r="75" spans="1:6" ht="12">
      <c r="A75" s="430">
        <v>1</v>
      </c>
      <c r="B75" s="151" t="s">
        <v>575</v>
      </c>
      <c r="C75" s="152">
        <v>2015</v>
      </c>
      <c r="D75" s="451"/>
      <c r="E75" s="463">
        <v>1199</v>
      </c>
      <c r="F75" s="448"/>
    </row>
    <row r="76" spans="1:6" ht="12">
      <c r="A76" s="425">
        <v>2</v>
      </c>
      <c r="B76" s="153" t="s">
        <v>550</v>
      </c>
      <c r="C76" s="152">
        <v>2015</v>
      </c>
      <c r="D76" s="464">
        <v>738</v>
      </c>
      <c r="E76" s="464"/>
      <c r="F76" s="448"/>
    </row>
    <row r="77" spans="1:6" ht="12">
      <c r="A77" s="430">
        <v>3</v>
      </c>
      <c r="B77" s="153" t="s">
        <v>571</v>
      </c>
      <c r="C77" s="152">
        <v>2015</v>
      </c>
      <c r="D77" s="464">
        <v>799.99</v>
      </c>
      <c r="E77" s="464"/>
      <c r="F77" s="448"/>
    </row>
    <row r="78" spans="1:6" ht="12">
      <c r="A78" s="425">
        <v>4</v>
      </c>
      <c r="B78" s="153" t="s">
        <v>572</v>
      </c>
      <c r="C78" s="152">
        <v>2016</v>
      </c>
      <c r="D78" s="464">
        <v>630.01</v>
      </c>
      <c r="E78" s="464"/>
      <c r="F78" s="448"/>
    </row>
    <row r="79" spans="1:6" ht="12">
      <c r="A79" s="425">
        <v>5</v>
      </c>
      <c r="B79" s="153" t="s">
        <v>614</v>
      </c>
      <c r="C79" s="152">
        <v>2016</v>
      </c>
      <c r="D79" s="464">
        <v>44280</v>
      </c>
      <c r="E79" s="464"/>
      <c r="F79" s="448"/>
    </row>
    <row r="80" spans="1:6" ht="12">
      <c r="A80" s="430">
        <v>6</v>
      </c>
      <c r="B80" s="153" t="s">
        <v>615</v>
      </c>
      <c r="C80" s="152">
        <v>2016</v>
      </c>
      <c r="D80" s="451"/>
      <c r="E80" s="464">
        <v>1119</v>
      </c>
      <c r="F80" s="448"/>
    </row>
    <row r="81" spans="1:6" ht="12">
      <c r="A81" s="425">
        <v>7</v>
      </c>
      <c r="B81" s="153" t="s">
        <v>616</v>
      </c>
      <c r="C81" s="152">
        <v>2016</v>
      </c>
      <c r="D81" s="451"/>
      <c r="E81" s="464">
        <v>4614.96</v>
      </c>
      <c r="F81" s="448"/>
    </row>
    <row r="82" spans="1:6" ht="12">
      <c r="A82" s="425">
        <v>8</v>
      </c>
      <c r="B82" s="153" t="s">
        <v>617</v>
      </c>
      <c r="C82" s="152">
        <v>2016</v>
      </c>
      <c r="D82" s="464">
        <v>1884.36</v>
      </c>
      <c r="E82" s="464"/>
      <c r="F82" s="448"/>
    </row>
    <row r="83" spans="1:6" ht="12">
      <c r="A83" s="430">
        <v>9</v>
      </c>
      <c r="B83" s="153" t="s">
        <v>618</v>
      </c>
      <c r="C83" s="152">
        <v>2016</v>
      </c>
      <c r="D83" s="451"/>
      <c r="E83" s="464">
        <v>629.88</v>
      </c>
      <c r="F83" s="448"/>
    </row>
    <row r="84" spans="1:6" s="42" customFormat="1" ht="12">
      <c r="A84" s="425">
        <v>10</v>
      </c>
      <c r="B84" s="153" t="s">
        <v>619</v>
      </c>
      <c r="C84" s="152">
        <v>2016</v>
      </c>
      <c r="D84" s="456"/>
      <c r="E84" s="464"/>
      <c r="F84" s="465">
        <v>4797</v>
      </c>
    </row>
    <row r="85" spans="1:6" ht="12">
      <c r="A85" s="425">
        <v>11</v>
      </c>
      <c r="B85" s="153" t="s">
        <v>620</v>
      </c>
      <c r="C85" s="152">
        <v>2016</v>
      </c>
      <c r="D85" s="451"/>
      <c r="E85" s="464"/>
      <c r="F85" s="465">
        <v>1476</v>
      </c>
    </row>
    <row r="86" spans="1:6" ht="12">
      <c r="A86" s="430">
        <v>12</v>
      </c>
      <c r="B86" s="153" t="s">
        <v>621</v>
      </c>
      <c r="C86" s="152">
        <v>2016</v>
      </c>
      <c r="D86" s="464">
        <v>1200</v>
      </c>
      <c r="E86" s="464"/>
      <c r="F86" s="448"/>
    </row>
    <row r="87" spans="1:6" ht="12">
      <c r="A87" s="425">
        <v>13</v>
      </c>
      <c r="B87" s="151" t="s">
        <v>622</v>
      </c>
      <c r="C87" s="152">
        <v>2016</v>
      </c>
      <c r="D87" s="463">
        <v>429</v>
      </c>
      <c r="E87" s="463"/>
      <c r="F87" s="448"/>
    </row>
    <row r="88" spans="1:6" ht="12">
      <c r="A88" s="425">
        <v>14</v>
      </c>
      <c r="B88" s="151" t="s">
        <v>623</v>
      </c>
      <c r="C88" s="152">
        <v>2016</v>
      </c>
      <c r="D88" s="463">
        <v>639.98</v>
      </c>
      <c r="E88" s="463"/>
      <c r="F88" s="448"/>
    </row>
    <row r="89" spans="1:6" ht="12">
      <c r="A89" s="430">
        <v>15</v>
      </c>
      <c r="B89" s="151" t="s">
        <v>624</v>
      </c>
      <c r="C89" s="152">
        <v>2017</v>
      </c>
      <c r="D89" s="463">
        <v>599</v>
      </c>
      <c r="E89" s="463"/>
      <c r="F89" s="448"/>
    </row>
    <row r="90" spans="1:6" ht="12">
      <c r="A90" s="425">
        <v>16</v>
      </c>
      <c r="B90" s="151" t="s">
        <v>625</v>
      </c>
      <c r="C90" s="152">
        <v>2017</v>
      </c>
      <c r="D90" s="451"/>
      <c r="E90" s="463">
        <v>1950</v>
      </c>
      <c r="F90" s="448"/>
    </row>
    <row r="91" spans="1:6" ht="12">
      <c r="A91" s="425">
        <v>17</v>
      </c>
      <c r="B91" s="151" t="s">
        <v>626</v>
      </c>
      <c r="C91" s="152">
        <v>2017</v>
      </c>
      <c r="D91" s="451"/>
      <c r="E91" s="463">
        <v>1559.01</v>
      </c>
      <c r="F91" s="448"/>
    </row>
    <row r="92" spans="1:6" ht="12">
      <c r="A92" s="430">
        <v>18</v>
      </c>
      <c r="B92" s="153" t="s">
        <v>627</v>
      </c>
      <c r="C92" s="152">
        <v>2017</v>
      </c>
      <c r="D92" s="464">
        <v>320</v>
      </c>
      <c r="E92" s="464"/>
      <c r="F92" s="448"/>
    </row>
    <row r="93" spans="1:6" ht="12">
      <c r="A93" s="425">
        <v>19</v>
      </c>
      <c r="B93" s="153" t="s">
        <v>680</v>
      </c>
      <c r="C93" s="152">
        <v>2017</v>
      </c>
      <c r="D93" s="464">
        <v>1586.7</v>
      </c>
      <c r="E93" s="464"/>
      <c r="F93" s="448"/>
    </row>
    <row r="94" spans="1:6" ht="12">
      <c r="A94" s="425">
        <v>20</v>
      </c>
      <c r="B94" s="154" t="s">
        <v>503</v>
      </c>
      <c r="C94" s="152">
        <v>2017</v>
      </c>
      <c r="D94" s="464">
        <v>17500</v>
      </c>
      <c r="E94" s="464"/>
      <c r="F94" s="448"/>
    </row>
    <row r="95" spans="1:6" ht="17.25" customHeight="1">
      <c r="A95" s="430">
        <v>21</v>
      </c>
      <c r="B95" s="153" t="s">
        <v>681</v>
      </c>
      <c r="C95" s="152">
        <v>2017</v>
      </c>
      <c r="D95" s="464">
        <v>356.7</v>
      </c>
      <c r="E95" s="464"/>
      <c r="F95" s="448"/>
    </row>
    <row r="96" spans="1:6" ht="12" customHeight="1">
      <c r="A96" s="425">
        <v>22</v>
      </c>
      <c r="B96" s="153" t="s">
        <v>682</v>
      </c>
      <c r="C96" s="152">
        <v>2018</v>
      </c>
      <c r="D96" s="464">
        <v>3030.6</v>
      </c>
      <c r="E96" s="464"/>
      <c r="F96" s="448"/>
    </row>
    <row r="97" spans="1:6" ht="12">
      <c r="A97" s="425">
        <v>23</v>
      </c>
      <c r="B97" s="153" t="s">
        <v>683</v>
      </c>
      <c r="C97" s="152">
        <v>2018</v>
      </c>
      <c r="D97" s="451"/>
      <c r="E97" s="464">
        <v>1250</v>
      </c>
      <c r="F97" s="448"/>
    </row>
    <row r="98" spans="1:6" ht="12">
      <c r="A98" s="430">
        <v>24</v>
      </c>
      <c r="B98" s="153" t="s">
        <v>772</v>
      </c>
      <c r="C98" s="152">
        <v>2018</v>
      </c>
      <c r="D98" s="464">
        <v>8498.7</v>
      </c>
      <c r="E98" s="464"/>
      <c r="F98" s="448"/>
    </row>
    <row r="99" spans="1:6" ht="12">
      <c r="A99" s="425">
        <v>25</v>
      </c>
      <c r="B99" s="153" t="s">
        <v>685</v>
      </c>
      <c r="C99" s="152">
        <v>2018</v>
      </c>
      <c r="D99" s="464">
        <v>550</v>
      </c>
      <c r="E99" s="464"/>
      <c r="F99" s="448"/>
    </row>
    <row r="100" spans="1:6" ht="12">
      <c r="A100" s="425">
        <v>26</v>
      </c>
      <c r="B100" s="153" t="s">
        <v>773</v>
      </c>
      <c r="C100" s="152">
        <v>2018</v>
      </c>
      <c r="D100" s="464"/>
      <c r="E100" s="464">
        <v>1799</v>
      </c>
      <c r="F100" s="448"/>
    </row>
    <row r="101" spans="1:6" ht="12">
      <c r="A101" s="430">
        <v>27</v>
      </c>
      <c r="B101" s="153" t="s">
        <v>684</v>
      </c>
      <c r="C101" s="152">
        <v>2018</v>
      </c>
      <c r="D101" s="464">
        <v>610.01</v>
      </c>
      <c r="E101" s="464"/>
      <c r="F101" s="448"/>
    </row>
    <row r="102" spans="1:6" ht="12">
      <c r="A102" s="425">
        <v>28</v>
      </c>
      <c r="B102" s="153" t="s">
        <v>774</v>
      </c>
      <c r="C102" s="152">
        <v>2019</v>
      </c>
      <c r="D102" s="451"/>
      <c r="E102" s="464">
        <v>3000</v>
      </c>
      <c r="F102" s="448"/>
    </row>
    <row r="103" spans="1:6" ht="12">
      <c r="A103" s="425">
        <v>29</v>
      </c>
      <c r="B103" s="153" t="s">
        <v>775</v>
      </c>
      <c r="C103" s="152">
        <v>2019</v>
      </c>
      <c r="D103" s="464">
        <v>335</v>
      </c>
      <c r="E103" s="464"/>
      <c r="F103" s="448"/>
    </row>
    <row r="104" spans="1:6" ht="12">
      <c r="A104" s="430">
        <v>30</v>
      </c>
      <c r="B104" s="153" t="s">
        <v>776</v>
      </c>
      <c r="C104" s="152">
        <v>2019</v>
      </c>
      <c r="D104" s="451"/>
      <c r="E104" s="464">
        <v>1801.29</v>
      </c>
      <c r="F104" s="448"/>
    </row>
    <row r="105" spans="1:6" ht="20.25" customHeight="1">
      <c r="A105" s="425">
        <v>31</v>
      </c>
      <c r="B105" s="153" t="s">
        <v>777</v>
      </c>
      <c r="C105" s="152">
        <v>2019</v>
      </c>
      <c r="D105" s="464">
        <v>689</v>
      </c>
      <c r="E105" s="464"/>
      <c r="F105" s="448"/>
    </row>
    <row r="106" spans="1:6" ht="12">
      <c r="A106" s="425">
        <v>32</v>
      </c>
      <c r="B106" s="153" t="s">
        <v>778</v>
      </c>
      <c r="C106" s="152">
        <v>2019</v>
      </c>
      <c r="D106" s="451"/>
      <c r="E106" s="464">
        <v>1839</v>
      </c>
      <c r="F106" s="448"/>
    </row>
    <row r="107" spans="1:6" ht="12">
      <c r="A107" s="430">
        <v>33</v>
      </c>
      <c r="B107" s="153" t="s">
        <v>779</v>
      </c>
      <c r="C107" s="152">
        <v>2019</v>
      </c>
      <c r="D107" s="451"/>
      <c r="E107" s="464">
        <v>2368.8</v>
      </c>
      <c r="F107" s="448"/>
    </row>
    <row r="108" spans="1:6" ht="12">
      <c r="A108" s="425">
        <v>34</v>
      </c>
      <c r="B108" s="153" t="s">
        <v>780</v>
      </c>
      <c r="C108" s="152">
        <v>2019</v>
      </c>
      <c r="D108" s="464">
        <v>543180</v>
      </c>
      <c r="E108" s="464"/>
      <c r="F108" s="448"/>
    </row>
    <row r="109" spans="1:6" ht="12">
      <c r="A109" s="425">
        <v>35</v>
      </c>
      <c r="B109" s="153" t="s">
        <v>627</v>
      </c>
      <c r="C109" s="152">
        <v>2020</v>
      </c>
      <c r="D109" s="464">
        <v>680.01</v>
      </c>
      <c r="E109" s="464"/>
      <c r="F109" s="448"/>
    </row>
    <row r="110" spans="1:6" ht="12">
      <c r="A110" s="430">
        <v>36</v>
      </c>
      <c r="B110" s="153" t="s">
        <v>781</v>
      </c>
      <c r="C110" s="152">
        <v>2020</v>
      </c>
      <c r="D110" s="451"/>
      <c r="E110" s="464">
        <v>64800</v>
      </c>
      <c r="F110" s="448"/>
    </row>
    <row r="111" spans="1:6" ht="12">
      <c r="A111" s="430">
        <v>37</v>
      </c>
      <c r="B111" s="153" t="s">
        <v>782</v>
      </c>
      <c r="C111" s="152">
        <v>2020</v>
      </c>
      <c r="D111" s="451"/>
      <c r="E111" s="464">
        <v>3000</v>
      </c>
      <c r="F111" s="448"/>
    </row>
    <row r="112" spans="1:6" ht="12">
      <c r="A112" s="430">
        <v>38</v>
      </c>
      <c r="B112" s="424" t="s">
        <v>336</v>
      </c>
      <c r="C112" s="423">
        <v>2007</v>
      </c>
      <c r="D112" s="451"/>
      <c r="E112" s="466"/>
      <c r="F112" s="467">
        <v>11727.99</v>
      </c>
    </row>
    <row r="113" spans="1:6" ht="26.25" customHeight="1" thickBot="1">
      <c r="A113" s="338"/>
      <c r="B113" s="429"/>
      <c r="C113" s="436" t="s">
        <v>693</v>
      </c>
      <c r="D113" s="426">
        <f>SUM(D75:D112)</f>
        <v>628537.06</v>
      </c>
      <c r="E113" s="426">
        <f>SUM(E75:E112)</f>
        <v>90929.94</v>
      </c>
      <c r="F113" s="427">
        <f>SUM(F75:F112)</f>
        <v>18000.989999999998</v>
      </c>
    </row>
    <row r="114" spans="1:20" s="14" customFormat="1" ht="14.25" customHeight="1">
      <c r="A114" s="626" t="s">
        <v>405</v>
      </c>
      <c r="B114" s="627"/>
      <c r="C114" s="537"/>
      <c r="D114" s="538"/>
      <c r="E114" s="538"/>
      <c r="F114" s="443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</row>
    <row r="115" spans="1:6" ht="12">
      <c r="A115" s="425">
        <v>1</v>
      </c>
      <c r="B115" s="151" t="s">
        <v>628</v>
      </c>
      <c r="C115" s="152">
        <v>2016</v>
      </c>
      <c r="D115" s="463">
        <v>3600</v>
      </c>
      <c r="E115" s="463"/>
      <c r="F115" s="448"/>
    </row>
    <row r="116" spans="1:6" ht="12">
      <c r="A116" s="425">
        <v>2</v>
      </c>
      <c r="B116" s="151" t="s">
        <v>629</v>
      </c>
      <c r="C116" s="152">
        <v>2017</v>
      </c>
      <c r="D116" s="451"/>
      <c r="E116" s="463">
        <v>1590</v>
      </c>
      <c r="F116" s="448"/>
    </row>
    <row r="117" spans="1:6" ht="12">
      <c r="A117" s="425">
        <v>3</v>
      </c>
      <c r="B117" s="151" t="s">
        <v>503</v>
      </c>
      <c r="C117" s="152">
        <v>2017</v>
      </c>
      <c r="D117" s="463">
        <v>17500</v>
      </c>
      <c r="E117" s="463"/>
      <c r="F117" s="448"/>
    </row>
    <row r="118" spans="1:6" ht="12">
      <c r="A118" s="425">
        <v>4</v>
      </c>
      <c r="B118" s="151" t="s">
        <v>783</v>
      </c>
      <c r="C118" s="152">
        <v>2018</v>
      </c>
      <c r="D118" s="463">
        <v>5000</v>
      </c>
      <c r="E118" s="463"/>
      <c r="F118" s="448"/>
    </row>
    <row r="119" spans="1:6" ht="12">
      <c r="A119" s="425">
        <v>5</v>
      </c>
      <c r="B119" s="151" t="s">
        <v>784</v>
      </c>
      <c r="C119" s="152">
        <v>2018</v>
      </c>
      <c r="D119" s="451"/>
      <c r="E119" s="463">
        <v>3000</v>
      </c>
      <c r="F119" s="448"/>
    </row>
    <row r="120" spans="1:6" ht="12">
      <c r="A120" s="425">
        <v>6</v>
      </c>
      <c r="B120" s="151" t="s">
        <v>785</v>
      </c>
      <c r="C120" s="152">
        <v>2018</v>
      </c>
      <c r="D120" s="451"/>
      <c r="E120" s="463">
        <v>3000</v>
      </c>
      <c r="F120" s="448"/>
    </row>
    <row r="121" spans="1:6" ht="12">
      <c r="A121" s="425">
        <v>7</v>
      </c>
      <c r="B121" s="151" t="s">
        <v>503</v>
      </c>
      <c r="C121" s="152">
        <v>2018</v>
      </c>
      <c r="D121" s="463">
        <v>9000</v>
      </c>
      <c r="E121" s="463"/>
      <c r="F121" s="448"/>
    </row>
    <row r="122" spans="1:6" ht="12">
      <c r="A122" s="425">
        <v>8</v>
      </c>
      <c r="B122" s="151" t="s">
        <v>558</v>
      </c>
      <c r="C122" s="152">
        <v>2018</v>
      </c>
      <c r="D122" s="451"/>
      <c r="E122" s="463">
        <v>3000</v>
      </c>
      <c r="F122" s="448"/>
    </row>
    <row r="123" spans="1:6" ht="12">
      <c r="A123" s="425">
        <v>9</v>
      </c>
      <c r="B123" s="151" t="s">
        <v>786</v>
      </c>
      <c r="C123" s="152">
        <v>2019</v>
      </c>
      <c r="D123" s="463">
        <v>492</v>
      </c>
      <c r="E123" s="463"/>
      <c r="F123" s="448"/>
    </row>
    <row r="124" spans="1:6" ht="12">
      <c r="A124" s="425">
        <v>10</v>
      </c>
      <c r="B124" s="151" t="s">
        <v>787</v>
      </c>
      <c r="C124" s="152">
        <v>2019</v>
      </c>
      <c r="D124" s="451"/>
      <c r="E124" s="463">
        <v>22000</v>
      </c>
      <c r="F124" s="448"/>
    </row>
    <row r="125" spans="1:6" ht="12">
      <c r="A125" s="425">
        <v>11</v>
      </c>
      <c r="B125" s="151" t="s">
        <v>627</v>
      </c>
      <c r="C125" s="152">
        <v>2019</v>
      </c>
      <c r="D125" s="463">
        <v>738.08</v>
      </c>
      <c r="E125" s="463"/>
      <c r="F125" s="448"/>
    </row>
    <row r="126" spans="1:6" ht="12">
      <c r="A126" s="425">
        <v>12</v>
      </c>
      <c r="B126" s="151" t="s">
        <v>788</v>
      </c>
      <c r="C126" s="152">
        <v>2020</v>
      </c>
      <c r="D126" s="451"/>
      <c r="E126" s="463">
        <v>20400</v>
      </c>
      <c r="F126" s="448"/>
    </row>
    <row r="127" spans="1:6" ht="12">
      <c r="A127" s="425">
        <v>13</v>
      </c>
      <c r="B127" s="151" t="s">
        <v>789</v>
      </c>
      <c r="C127" s="152">
        <v>2020</v>
      </c>
      <c r="D127" s="463">
        <v>429.27</v>
      </c>
      <c r="E127" s="463"/>
      <c r="F127" s="448"/>
    </row>
    <row r="128" spans="1:6" ht="26.25" customHeight="1" thickBot="1">
      <c r="A128" s="338"/>
      <c r="B128" s="429"/>
      <c r="C128" s="436" t="s">
        <v>693</v>
      </c>
      <c r="D128" s="426">
        <f>SUM(D115:D127)</f>
        <v>36759.35</v>
      </c>
      <c r="E128" s="426">
        <f>SUM(E115:E127)</f>
        <v>52990</v>
      </c>
      <c r="F128" s="427">
        <f>SUM(F115:F127)</f>
        <v>0</v>
      </c>
    </row>
    <row r="129" spans="1:20" s="14" customFormat="1" ht="14.25" customHeight="1">
      <c r="A129" s="626" t="s">
        <v>410</v>
      </c>
      <c r="B129" s="627"/>
      <c r="C129" s="537"/>
      <c r="D129" s="538"/>
      <c r="E129" s="538"/>
      <c r="F129" s="443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</row>
    <row r="130" spans="1:6" ht="12">
      <c r="A130" s="425">
        <v>1</v>
      </c>
      <c r="B130" s="299"/>
      <c r="C130" s="9"/>
      <c r="D130" s="468"/>
      <c r="E130" s="468"/>
      <c r="F130" s="448"/>
    </row>
    <row r="131" spans="1:6" ht="26.25" customHeight="1" thickBot="1">
      <c r="A131" s="338"/>
      <c r="B131" s="429"/>
      <c r="C131" s="436" t="s">
        <v>693</v>
      </c>
      <c r="D131" s="426">
        <v>0</v>
      </c>
      <c r="E131" s="426">
        <v>0</v>
      </c>
      <c r="F131" s="427">
        <v>0</v>
      </c>
    </row>
    <row r="132" spans="1:20" s="14" customFormat="1" ht="14.25" customHeight="1">
      <c r="A132" s="626" t="s">
        <v>414</v>
      </c>
      <c r="B132" s="627"/>
      <c r="C132" s="537"/>
      <c r="D132" s="538"/>
      <c r="E132" s="538"/>
      <c r="F132" s="443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</row>
    <row r="133" spans="1:6" ht="12">
      <c r="A133" s="425">
        <v>1</v>
      </c>
      <c r="B133" s="155" t="s">
        <v>631</v>
      </c>
      <c r="C133" s="152">
        <v>2016</v>
      </c>
      <c r="D133" s="451"/>
      <c r="E133" s="461">
        <v>1650</v>
      </c>
      <c r="F133" s="448"/>
    </row>
    <row r="134" spans="1:6" ht="12">
      <c r="A134" s="425">
        <v>2</v>
      </c>
      <c r="B134" s="155" t="s">
        <v>686</v>
      </c>
      <c r="C134" s="152">
        <v>2017</v>
      </c>
      <c r="D134" s="461">
        <v>1600</v>
      </c>
      <c r="E134" s="461"/>
      <c r="F134" s="448"/>
    </row>
    <row r="135" spans="1:6" ht="12">
      <c r="A135" s="425">
        <v>3</v>
      </c>
      <c r="B135" s="155" t="s">
        <v>687</v>
      </c>
      <c r="C135" s="152">
        <v>2017</v>
      </c>
      <c r="D135" s="461">
        <v>15062</v>
      </c>
      <c r="E135" s="461"/>
      <c r="F135" s="448"/>
    </row>
    <row r="136" spans="1:6" ht="25.5" customHeight="1">
      <c r="A136" s="425">
        <v>4</v>
      </c>
      <c r="B136" s="155" t="s">
        <v>790</v>
      </c>
      <c r="C136" s="152">
        <v>2018</v>
      </c>
      <c r="D136" s="461">
        <v>588.45</v>
      </c>
      <c r="E136" s="461"/>
      <c r="F136" s="448"/>
    </row>
    <row r="137" spans="1:6" ht="12">
      <c r="A137" s="425">
        <v>5</v>
      </c>
      <c r="B137" s="155" t="s">
        <v>791</v>
      </c>
      <c r="C137" s="152">
        <v>2018</v>
      </c>
      <c r="D137" s="461">
        <v>2860</v>
      </c>
      <c r="E137" s="461"/>
      <c r="F137" s="448"/>
    </row>
    <row r="138" spans="1:6" ht="12">
      <c r="A138" s="425">
        <v>6</v>
      </c>
      <c r="B138" s="155" t="s">
        <v>776</v>
      </c>
      <c r="C138" s="152">
        <v>2020</v>
      </c>
      <c r="D138" s="451"/>
      <c r="E138" s="461">
        <v>4400</v>
      </c>
      <c r="F138" s="448"/>
    </row>
    <row r="139" spans="1:6" ht="26.25" customHeight="1" thickBot="1">
      <c r="A139" s="338"/>
      <c r="B139" s="429"/>
      <c r="C139" s="436" t="s">
        <v>693</v>
      </c>
      <c r="D139" s="426">
        <f>SUM(D133:D138)</f>
        <v>20110.45</v>
      </c>
      <c r="E139" s="426">
        <f>SUM(E133:E138)</f>
        <v>6050</v>
      </c>
      <c r="F139" s="427">
        <f>SUM(F133:F138)</f>
        <v>0</v>
      </c>
    </row>
    <row r="140" spans="1:20" s="14" customFormat="1" ht="14.25" customHeight="1">
      <c r="A140" s="626" t="s">
        <v>138</v>
      </c>
      <c r="B140" s="627"/>
      <c r="C140" s="537"/>
      <c r="D140" s="538"/>
      <c r="E140" s="538"/>
      <c r="F140" s="443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</row>
    <row r="141" spans="1:6" ht="12">
      <c r="A141" s="425">
        <v>1</v>
      </c>
      <c r="B141" s="151" t="s">
        <v>573</v>
      </c>
      <c r="C141" s="152">
        <v>2015</v>
      </c>
      <c r="D141" s="451"/>
      <c r="E141" s="463">
        <v>1000</v>
      </c>
      <c r="F141" s="448"/>
    </row>
    <row r="142" spans="1:6" ht="12">
      <c r="A142" s="425">
        <v>2</v>
      </c>
      <c r="B142" s="151" t="s">
        <v>574</v>
      </c>
      <c r="C142" s="152">
        <v>2015</v>
      </c>
      <c r="D142" s="463">
        <v>699</v>
      </c>
      <c r="E142" s="463"/>
      <c r="F142" s="448"/>
    </row>
    <row r="143" spans="1:6" ht="12">
      <c r="A143" s="425">
        <v>3</v>
      </c>
      <c r="B143" s="151" t="s">
        <v>632</v>
      </c>
      <c r="C143" s="152">
        <v>2017</v>
      </c>
      <c r="D143" s="463">
        <v>2499.99</v>
      </c>
      <c r="E143" s="463"/>
      <c r="F143" s="448"/>
    </row>
    <row r="144" spans="1:6" ht="12">
      <c r="A144" s="425">
        <v>4</v>
      </c>
      <c r="B144" s="151" t="s">
        <v>688</v>
      </c>
      <c r="C144" s="152">
        <v>2018</v>
      </c>
      <c r="D144" s="451"/>
      <c r="E144" s="463">
        <v>2930</v>
      </c>
      <c r="F144" s="448"/>
    </row>
    <row r="145" spans="1:6" ht="12">
      <c r="A145" s="425">
        <v>5</v>
      </c>
      <c r="B145" s="151" t="s">
        <v>337</v>
      </c>
      <c r="C145" s="152">
        <v>2019</v>
      </c>
      <c r="D145" s="463">
        <v>299.99</v>
      </c>
      <c r="E145" s="463"/>
      <c r="F145" s="448"/>
    </row>
    <row r="146" spans="1:6" ht="12">
      <c r="A146" s="425">
        <v>6</v>
      </c>
      <c r="B146" s="151" t="s">
        <v>792</v>
      </c>
      <c r="C146" s="152">
        <v>2019</v>
      </c>
      <c r="D146" s="463">
        <v>1547</v>
      </c>
      <c r="E146" s="463"/>
      <c r="F146" s="448"/>
    </row>
    <row r="147" spans="1:6" ht="12">
      <c r="A147" s="425">
        <v>7</v>
      </c>
      <c r="B147" s="151" t="s">
        <v>794</v>
      </c>
      <c r="C147" s="152">
        <v>2019</v>
      </c>
      <c r="D147" s="463">
        <v>741.5</v>
      </c>
      <c r="E147" s="463"/>
      <c r="F147" s="448"/>
    </row>
    <row r="148" spans="1:6" ht="12">
      <c r="A148" s="425">
        <v>8</v>
      </c>
      <c r="B148" s="151" t="s">
        <v>793</v>
      </c>
      <c r="C148" s="152">
        <v>2019</v>
      </c>
      <c r="D148" s="463">
        <v>329</v>
      </c>
      <c r="E148" s="463"/>
      <c r="F148" s="448"/>
    </row>
    <row r="149" spans="1:6" ht="26.25" customHeight="1" thickBot="1">
      <c r="A149" s="338"/>
      <c r="B149" s="429"/>
      <c r="C149" s="436" t="s">
        <v>693</v>
      </c>
      <c r="D149" s="426">
        <f>SUM(D141:D148)</f>
        <v>6116.48</v>
      </c>
      <c r="E149" s="426">
        <f>SUM(E141:E148)</f>
        <v>3930</v>
      </c>
      <c r="F149" s="427">
        <f>SUM(F141:F148)</f>
        <v>0</v>
      </c>
    </row>
    <row r="150" spans="1:20" s="14" customFormat="1" ht="14.25" customHeight="1">
      <c r="A150" s="626" t="s">
        <v>146</v>
      </c>
      <c r="B150" s="627"/>
      <c r="C150" s="537"/>
      <c r="D150" s="538"/>
      <c r="E150" s="538"/>
      <c r="F150" s="443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</row>
    <row r="151" spans="1:6" ht="12">
      <c r="A151" s="425">
        <v>1</v>
      </c>
      <c r="B151" s="151" t="s">
        <v>633</v>
      </c>
      <c r="C151" s="152">
        <v>2016</v>
      </c>
      <c r="D151" s="463">
        <v>439</v>
      </c>
      <c r="E151" s="463"/>
      <c r="F151" s="448"/>
    </row>
    <row r="152" spans="1:6" ht="12">
      <c r="A152" s="425">
        <v>2</v>
      </c>
      <c r="B152" s="151" t="s">
        <v>634</v>
      </c>
      <c r="C152" s="152">
        <v>2017</v>
      </c>
      <c r="D152" s="463">
        <v>2940</v>
      </c>
      <c r="E152" s="463"/>
      <c r="F152" s="448"/>
    </row>
    <row r="153" spans="1:6" ht="12">
      <c r="A153" s="425">
        <v>3</v>
      </c>
      <c r="B153" s="151" t="s">
        <v>627</v>
      </c>
      <c r="C153" s="152">
        <v>2017</v>
      </c>
      <c r="D153" s="463">
        <v>337.13</v>
      </c>
      <c r="E153" s="463"/>
      <c r="F153" s="448"/>
    </row>
    <row r="154" spans="1:6" ht="12">
      <c r="A154" s="425">
        <v>4</v>
      </c>
      <c r="B154" s="151" t="s">
        <v>684</v>
      </c>
      <c r="C154" s="152">
        <v>2019</v>
      </c>
      <c r="D154" s="463">
        <v>210</v>
      </c>
      <c r="E154" s="463"/>
      <c r="F154" s="448"/>
    </row>
    <row r="155" spans="1:6" ht="21" customHeight="1">
      <c r="A155" s="425">
        <v>5</v>
      </c>
      <c r="B155" s="151" t="s">
        <v>795</v>
      </c>
      <c r="C155" s="152">
        <v>2019</v>
      </c>
      <c r="D155" s="463">
        <v>549</v>
      </c>
      <c r="E155" s="463"/>
      <c r="F155" s="448"/>
    </row>
    <row r="156" spans="1:6" ht="26.25" customHeight="1" thickBot="1">
      <c r="A156" s="338"/>
      <c r="B156" s="429"/>
      <c r="C156" s="436" t="s">
        <v>693</v>
      </c>
      <c r="D156" s="426">
        <f>SUM(D151:D155)</f>
        <v>4475.13</v>
      </c>
      <c r="E156" s="426">
        <f>SUM(E151:E155)</f>
        <v>0</v>
      </c>
      <c r="F156" s="427">
        <f>SUM(F151:F155)</f>
        <v>0</v>
      </c>
    </row>
    <row r="157" spans="1:20" s="14" customFormat="1" ht="14.25" customHeight="1">
      <c r="A157" s="626" t="s">
        <v>482</v>
      </c>
      <c r="B157" s="627"/>
      <c r="C157" s="537"/>
      <c r="D157" s="538"/>
      <c r="E157" s="538"/>
      <c r="F157" s="443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</row>
    <row r="158" spans="1:6" ht="12">
      <c r="A158" s="425" t="s">
        <v>445</v>
      </c>
      <c r="B158" s="151" t="s">
        <v>809</v>
      </c>
      <c r="C158" s="152">
        <v>2018</v>
      </c>
      <c r="D158" s="463">
        <v>399</v>
      </c>
      <c r="E158" s="463"/>
      <c r="F158" s="448"/>
    </row>
    <row r="159" spans="1:6" ht="12">
      <c r="A159" s="425" t="s">
        <v>18</v>
      </c>
      <c r="B159" s="151" t="s">
        <v>810</v>
      </c>
      <c r="C159" s="152">
        <v>2018</v>
      </c>
      <c r="D159" s="463">
        <v>469</v>
      </c>
      <c r="E159" s="463"/>
      <c r="F159" s="448"/>
    </row>
    <row r="160" spans="1:6" ht="12">
      <c r="A160" s="425" t="s">
        <v>458</v>
      </c>
      <c r="B160" s="151" t="s">
        <v>811</v>
      </c>
      <c r="C160" s="152">
        <v>2019</v>
      </c>
      <c r="D160" s="463">
        <v>299</v>
      </c>
      <c r="E160" s="463"/>
      <c r="F160" s="448"/>
    </row>
    <row r="161" spans="1:6" ht="12">
      <c r="A161" s="425" t="s">
        <v>636</v>
      </c>
      <c r="B161" s="151" t="s">
        <v>812</v>
      </c>
      <c r="C161" s="152">
        <v>2020</v>
      </c>
      <c r="D161" s="463">
        <v>378</v>
      </c>
      <c r="E161" s="463"/>
      <c r="F161" s="448"/>
    </row>
    <row r="162" spans="1:6" ht="26.25" customHeight="1" thickBot="1">
      <c r="A162" s="338"/>
      <c r="B162" s="429"/>
      <c r="C162" s="436" t="s">
        <v>693</v>
      </c>
      <c r="D162" s="426">
        <f>SUM(D158:D161)</f>
        <v>1545</v>
      </c>
      <c r="E162" s="426">
        <f>SUM(E158:E161)</f>
        <v>0</v>
      </c>
      <c r="F162" s="427">
        <f>SUM(F158:F161)</f>
        <v>0</v>
      </c>
    </row>
    <row r="163" spans="1:20" s="14" customFormat="1" ht="14.25" customHeight="1">
      <c r="A163" s="626" t="s">
        <v>424</v>
      </c>
      <c r="B163" s="627"/>
      <c r="C163" s="537"/>
      <c r="D163" s="538"/>
      <c r="E163" s="538"/>
      <c r="F163" s="443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</row>
    <row r="164" spans="1:6" ht="12">
      <c r="A164" s="431">
        <v>1</v>
      </c>
      <c r="B164" s="151" t="s">
        <v>552</v>
      </c>
      <c r="C164" s="152">
        <v>2015</v>
      </c>
      <c r="D164" s="463">
        <v>2200.01</v>
      </c>
      <c r="E164" s="463"/>
      <c r="F164" s="448"/>
    </row>
    <row r="165" spans="1:6" ht="12">
      <c r="A165" s="431">
        <v>2</v>
      </c>
      <c r="B165" s="151" t="s">
        <v>576</v>
      </c>
      <c r="C165" s="152">
        <v>2015</v>
      </c>
      <c r="D165" s="463">
        <v>599</v>
      </c>
      <c r="E165" s="463"/>
      <c r="F165" s="448"/>
    </row>
    <row r="166" spans="1:6" ht="12">
      <c r="A166" s="431">
        <v>3</v>
      </c>
      <c r="B166" s="151" t="s">
        <v>333</v>
      </c>
      <c r="C166" s="152">
        <v>2016</v>
      </c>
      <c r="D166" s="463">
        <v>2653</v>
      </c>
      <c r="E166" s="463"/>
      <c r="F166" s="448"/>
    </row>
    <row r="167" spans="1:6" ht="12">
      <c r="A167" s="431">
        <v>4</v>
      </c>
      <c r="B167" s="151" t="s">
        <v>638</v>
      </c>
      <c r="C167" s="152">
        <v>2016</v>
      </c>
      <c r="D167" s="463">
        <v>700</v>
      </c>
      <c r="E167" s="463"/>
      <c r="F167" s="448"/>
    </row>
    <row r="168" spans="1:6" ht="12">
      <c r="A168" s="431">
        <v>5</v>
      </c>
      <c r="B168" s="151" t="s">
        <v>689</v>
      </c>
      <c r="C168" s="152">
        <v>2017</v>
      </c>
      <c r="D168" s="463">
        <v>1289.8</v>
      </c>
      <c r="E168" s="463"/>
      <c r="F168" s="448"/>
    </row>
    <row r="169" spans="1:6" ht="12">
      <c r="A169" s="431">
        <v>6</v>
      </c>
      <c r="B169" s="151" t="s">
        <v>796</v>
      </c>
      <c r="C169" s="152">
        <v>2018</v>
      </c>
      <c r="D169" s="463">
        <v>560</v>
      </c>
      <c r="E169" s="463"/>
      <c r="F169" s="448"/>
    </row>
    <row r="170" spans="1:6" ht="12">
      <c r="A170" s="431">
        <v>7</v>
      </c>
      <c r="B170" s="151" t="s">
        <v>797</v>
      </c>
      <c r="C170" s="152">
        <v>2018</v>
      </c>
      <c r="D170" s="463">
        <v>3400</v>
      </c>
      <c r="E170" s="463"/>
      <c r="F170" s="448"/>
    </row>
    <row r="171" spans="1:6" ht="26.25" customHeight="1" thickBot="1">
      <c r="A171" s="338"/>
      <c r="B171" s="429"/>
      <c r="C171" s="436" t="s">
        <v>693</v>
      </c>
      <c r="D171" s="426">
        <f>SUM(D164:D170)</f>
        <v>11401.810000000001</v>
      </c>
      <c r="E171" s="426">
        <f>SUM(E164:E170)</f>
        <v>0</v>
      </c>
      <c r="F171" s="427">
        <f>SUM(F164:F170)</f>
        <v>0</v>
      </c>
    </row>
    <row r="172" spans="1:20" s="14" customFormat="1" ht="14.25" customHeight="1">
      <c r="A172" s="626" t="s">
        <v>639</v>
      </c>
      <c r="B172" s="627"/>
      <c r="C172" s="537"/>
      <c r="D172" s="538"/>
      <c r="E172" s="538"/>
      <c r="F172" s="443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</row>
    <row r="173" spans="1:6" ht="12">
      <c r="A173" s="425">
        <v>1</v>
      </c>
      <c r="B173" s="151" t="s">
        <v>553</v>
      </c>
      <c r="C173" s="152">
        <v>2015</v>
      </c>
      <c r="D173" s="463">
        <v>4287</v>
      </c>
      <c r="E173" s="463"/>
      <c r="F173" s="448"/>
    </row>
    <row r="174" spans="1:6" ht="12">
      <c r="A174" s="425">
        <v>2</v>
      </c>
      <c r="B174" s="151" t="s">
        <v>554</v>
      </c>
      <c r="C174" s="152">
        <v>2015</v>
      </c>
      <c r="D174" s="451"/>
      <c r="E174" s="463">
        <v>2399.99</v>
      </c>
      <c r="F174" s="448"/>
    </row>
    <row r="175" spans="1:6" ht="12">
      <c r="A175" s="425">
        <v>3</v>
      </c>
      <c r="B175" s="151" t="s">
        <v>577</v>
      </c>
      <c r="C175" s="152">
        <v>2015</v>
      </c>
      <c r="D175" s="463">
        <v>1600</v>
      </c>
      <c r="E175" s="463"/>
      <c r="F175" s="448"/>
    </row>
    <row r="176" spans="1:6" ht="12">
      <c r="A176" s="425">
        <v>4</v>
      </c>
      <c r="B176" s="151" t="s">
        <v>578</v>
      </c>
      <c r="C176" s="152">
        <v>2015</v>
      </c>
      <c r="D176" s="463">
        <v>399</v>
      </c>
      <c r="E176" s="463"/>
      <c r="F176" s="448"/>
    </row>
    <row r="177" spans="1:6" ht="12">
      <c r="A177" s="425">
        <v>5</v>
      </c>
      <c r="B177" s="151" t="s">
        <v>644</v>
      </c>
      <c r="C177" s="152">
        <v>2017</v>
      </c>
      <c r="D177" s="463">
        <v>3300</v>
      </c>
      <c r="E177" s="463"/>
      <c r="F177" s="448"/>
    </row>
    <row r="178" spans="1:6" ht="12">
      <c r="A178" s="425">
        <v>6</v>
      </c>
      <c r="B178" s="151" t="s">
        <v>690</v>
      </c>
      <c r="C178" s="152">
        <v>2017</v>
      </c>
      <c r="D178" s="463">
        <v>1999</v>
      </c>
      <c r="E178" s="463"/>
      <c r="F178" s="448"/>
    </row>
    <row r="179" spans="1:6" ht="12">
      <c r="A179" s="425">
        <v>7</v>
      </c>
      <c r="B179" s="151" t="s">
        <v>338</v>
      </c>
      <c r="C179" s="152">
        <v>2017</v>
      </c>
      <c r="D179" s="463">
        <v>599</v>
      </c>
      <c r="E179" s="463"/>
      <c r="F179" s="448"/>
    </row>
    <row r="180" spans="1:6" ht="12">
      <c r="A180" s="425">
        <v>8</v>
      </c>
      <c r="B180" s="151" t="s">
        <v>343</v>
      </c>
      <c r="C180" s="152">
        <v>2017</v>
      </c>
      <c r="D180" s="463">
        <v>17339.55</v>
      </c>
      <c r="E180" s="463"/>
      <c r="F180" s="448"/>
    </row>
    <row r="181" spans="1:6" ht="12">
      <c r="A181" s="425">
        <v>9</v>
      </c>
      <c r="B181" s="151" t="s">
        <v>798</v>
      </c>
      <c r="C181" s="152">
        <v>2018</v>
      </c>
      <c r="D181" s="451"/>
      <c r="E181" s="463">
        <v>38052</v>
      </c>
      <c r="F181" s="448"/>
    </row>
    <row r="182" spans="1:6" ht="12">
      <c r="A182" s="425">
        <v>10</v>
      </c>
      <c r="B182" s="151" t="s">
        <v>799</v>
      </c>
      <c r="C182" s="152">
        <v>2018</v>
      </c>
      <c r="D182" s="451"/>
      <c r="E182" s="463">
        <v>5784.87</v>
      </c>
      <c r="F182" s="448"/>
    </row>
    <row r="183" spans="1:6" ht="12">
      <c r="A183" s="425">
        <v>11</v>
      </c>
      <c r="B183" s="151" t="s">
        <v>800</v>
      </c>
      <c r="C183" s="152">
        <v>2019</v>
      </c>
      <c r="D183" s="463">
        <v>379</v>
      </c>
      <c r="E183" s="463"/>
      <c r="F183" s="448"/>
    </row>
    <row r="184" spans="1:6" ht="12">
      <c r="A184" s="425">
        <v>12</v>
      </c>
      <c r="B184" s="151" t="s">
        <v>801</v>
      </c>
      <c r="C184" s="152">
        <v>2019</v>
      </c>
      <c r="D184" s="463">
        <v>255</v>
      </c>
      <c r="E184" s="463"/>
      <c r="F184" s="448"/>
    </row>
    <row r="185" spans="1:6" ht="12">
      <c r="A185" s="425">
        <v>13</v>
      </c>
      <c r="B185" s="151" t="s">
        <v>802</v>
      </c>
      <c r="C185" s="152">
        <v>2019</v>
      </c>
      <c r="D185" s="463">
        <v>240</v>
      </c>
      <c r="E185" s="463"/>
      <c r="F185" s="448"/>
    </row>
    <row r="186" spans="1:6" ht="15.75" customHeight="1">
      <c r="A186" s="425">
        <v>14</v>
      </c>
      <c r="B186" s="151" t="s">
        <v>803</v>
      </c>
      <c r="C186" s="152">
        <v>2019</v>
      </c>
      <c r="D186" s="451"/>
      <c r="E186" s="463">
        <v>3997.99</v>
      </c>
      <c r="F186" s="448"/>
    </row>
    <row r="187" spans="1:6" ht="12">
      <c r="A187" s="425">
        <v>15</v>
      </c>
      <c r="B187" s="151" t="s">
        <v>804</v>
      </c>
      <c r="C187" s="152">
        <v>2019</v>
      </c>
      <c r="D187" s="463">
        <v>495.01</v>
      </c>
      <c r="E187" s="463"/>
      <c r="F187" s="448"/>
    </row>
    <row r="188" spans="1:6" ht="12">
      <c r="A188" s="425">
        <v>16</v>
      </c>
      <c r="B188" s="151" t="s">
        <v>805</v>
      </c>
      <c r="C188" s="152">
        <v>2020</v>
      </c>
      <c r="D188" s="451"/>
      <c r="E188" s="463">
        <v>10800</v>
      </c>
      <c r="F188" s="448"/>
    </row>
    <row r="189" spans="1:6" ht="15" customHeight="1">
      <c r="A189" s="425">
        <v>17</v>
      </c>
      <c r="B189" s="90" t="s">
        <v>691</v>
      </c>
      <c r="C189" s="543">
        <v>2018</v>
      </c>
      <c r="D189" s="451"/>
      <c r="E189" s="457">
        <v>43836.87</v>
      </c>
      <c r="F189" s="448"/>
    </row>
    <row r="190" spans="1:6" ht="26.25" customHeight="1" thickBot="1">
      <c r="A190" s="338"/>
      <c r="B190" s="429"/>
      <c r="C190" s="436" t="s">
        <v>693</v>
      </c>
      <c r="D190" s="426">
        <f>SUM(D173:D189)</f>
        <v>30892.559999999998</v>
      </c>
      <c r="E190" s="426">
        <f>SUM(E173:E189)</f>
        <v>104871.72</v>
      </c>
      <c r="F190" s="427">
        <f>SUM(F173:F189)</f>
        <v>0</v>
      </c>
    </row>
    <row r="191" spans="1:20" s="14" customFormat="1" ht="14.25" customHeight="1">
      <c r="A191" s="626" t="s">
        <v>497</v>
      </c>
      <c r="B191" s="627"/>
      <c r="C191" s="537"/>
      <c r="D191" s="538"/>
      <c r="E191" s="538"/>
      <c r="F191" s="443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</row>
    <row r="192" spans="1:6" ht="12">
      <c r="A192" s="425">
        <v>1</v>
      </c>
      <c r="B192" s="151" t="s">
        <v>646</v>
      </c>
      <c r="C192" s="152">
        <v>2016</v>
      </c>
      <c r="D192" s="451"/>
      <c r="E192" s="463">
        <v>2300</v>
      </c>
      <c r="F192" s="448"/>
    </row>
    <row r="193" spans="1:6" ht="12">
      <c r="A193" s="425">
        <v>2</v>
      </c>
      <c r="B193" s="151" t="s">
        <v>692</v>
      </c>
      <c r="C193" s="152">
        <v>2016</v>
      </c>
      <c r="D193" s="463">
        <v>285</v>
      </c>
      <c r="E193" s="463"/>
      <c r="F193" s="448"/>
    </row>
    <row r="194" spans="1:6" ht="12">
      <c r="A194" s="425">
        <v>3</v>
      </c>
      <c r="B194" s="151" t="s">
        <v>503</v>
      </c>
      <c r="C194" s="152">
        <v>2017</v>
      </c>
      <c r="D194" s="463">
        <v>17500</v>
      </c>
      <c r="E194" s="463"/>
      <c r="F194" s="448"/>
    </row>
    <row r="195" spans="1:6" ht="12">
      <c r="A195" s="425">
        <v>4</v>
      </c>
      <c r="B195" s="151" t="s">
        <v>806</v>
      </c>
      <c r="C195" s="152">
        <v>2018</v>
      </c>
      <c r="D195" s="463">
        <v>574.9</v>
      </c>
      <c r="E195" s="463"/>
      <c r="F195" s="448"/>
    </row>
    <row r="196" spans="1:6" ht="12">
      <c r="A196" s="425">
        <v>5</v>
      </c>
      <c r="B196" s="151" t="s">
        <v>807</v>
      </c>
      <c r="C196" s="152">
        <v>2018</v>
      </c>
      <c r="D196" s="463">
        <v>1913.87</v>
      </c>
      <c r="E196" s="463"/>
      <c r="F196" s="448"/>
    </row>
    <row r="197" spans="1:6" ht="12">
      <c r="A197" s="425">
        <v>6</v>
      </c>
      <c r="B197" s="151" t="s">
        <v>692</v>
      </c>
      <c r="C197" s="152">
        <v>2020</v>
      </c>
      <c r="D197" s="463">
        <v>1061.54</v>
      </c>
      <c r="E197" s="463"/>
      <c r="F197" s="448"/>
    </row>
    <row r="198" spans="1:6" ht="12">
      <c r="A198" s="425">
        <v>7</v>
      </c>
      <c r="B198" s="151" t="s">
        <v>808</v>
      </c>
      <c r="C198" s="152">
        <v>2020</v>
      </c>
      <c r="D198" s="451"/>
      <c r="E198" s="463">
        <v>7400</v>
      </c>
      <c r="F198" s="448"/>
    </row>
    <row r="199" spans="1:6" ht="12">
      <c r="A199" s="425">
        <v>8</v>
      </c>
      <c r="B199" s="142" t="s">
        <v>694</v>
      </c>
      <c r="C199" s="143">
        <v>2017</v>
      </c>
      <c r="D199" s="451"/>
      <c r="E199" s="463">
        <v>28221.99</v>
      </c>
      <c r="F199" s="448"/>
    </row>
    <row r="200" spans="1:6" ht="26.25" customHeight="1" thickBot="1">
      <c r="A200" s="338"/>
      <c r="B200" s="429"/>
      <c r="C200" s="436" t="s">
        <v>693</v>
      </c>
      <c r="D200" s="426">
        <f>SUM(D192:D199)</f>
        <v>21335.31</v>
      </c>
      <c r="E200" s="426">
        <f>SUM(E192:E199)</f>
        <v>37921.990000000005</v>
      </c>
      <c r="F200" s="427">
        <f>SUM(F192:F199)</f>
        <v>0</v>
      </c>
    </row>
    <row r="201" spans="1:6" ht="12">
      <c r="A201" s="425">
        <v>1</v>
      </c>
      <c r="B201" s="299" t="s">
        <v>161</v>
      </c>
      <c r="C201" s="7">
        <v>2014</v>
      </c>
      <c r="D201" s="451"/>
      <c r="E201" s="470">
        <v>1480</v>
      </c>
      <c r="F201" s="448"/>
    </row>
    <row r="202" spans="1:6" s="42" customFormat="1" ht="24.75">
      <c r="A202" s="425">
        <v>2</v>
      </c>
      <c r="B202" s="299" t="s">
        <v>557</v>
      </c>
      <c r="C202" s="7">
        <v>2014</v>
      </c>
      <c r="D202" s="470">
        <v>3555</v>
      </c>
      <c r="E202" s="470"/>
      <c r="F202" s="458"/>
    </row>
    <row r="203" spans="1:6" ht="12.75" customHeight="1">
      <c r="A203" s="425">
        <v>3</v>
      </c>
      <c r="B203" s="299" t="s">
        <v>558</v>
      </c>
      <c r="C203" s="7">
        <v>2015</v>
      </c>
      <c r="D203" s="451"/>
      <c r="E203" s="470">
        <v>1869</v>
      </c>
      <c r="F203" s="448"/>
    </row>
    <row r="204" spans="1:6" ht="12.75" customHeight="1">
      <c r="A204" s="425">
        <v>4</v>
      </c>
      <c r="B204" s="299" t="s">
        <v>559</v>
      </c>
      <c r="C204" s="7">
        <v>2015</v>
      </c>
      <c r="D204" s="470">
        <v>5412</v>
      </c>
      <c r="E204" s="470"/>
      <c r="F204" s="448"/>
    </row>
    <row r="205" spans="1:6" ht="13.5" customHeight="1">
      <c r="A205" s="425">
        <v>5</v>
      </c>
      <c r="B205" s="299" t="s">
        <v>580</v>
      </c>
      <c r="C205" s="7">
        <v>2016</v>
      </c>
      <c r="D205" s="470">
        <v>1495</v>
      </c>
      <c r="E205" s="470"/>
      <c r="F205" s="448"/>
    </row>
    <row r="206" spans="1:6" ht="13.5" customHeight="1">
      <c r="A206" s="425">
        <v>6</v>
      </c>
      <c r="B206" s="299" t="s">
        <v>697</v>
      </c>
      <c r="C206" s="7">
        <v>2018</v>
      </c>
      <c r="D206" s="470">
        <v>1450</v>
      </c>
      <c r="E206" s="470"/>
      <c r="F206" s="448"/>
    </row>
    <row r="207" spans="1:6" ht="12">
      <c r="A207" s="425">
        <v>7</v>
      </c>
      <c r="B207" s="299" t="s">
        <v>698</v>
      </c>
      <c r="C207" s="7">
        <v>2018</v>
      </c>
      <c r="D207" s="451"/>
      <c r="E207" s="470">
        <v>1060</v>
      </c>
      <c r="F207" s="448"/>
    </row>
    <row r="208" spans="1:6" ht="13.5" customHeight="1">
      <c r="A208" s="425">
        <v>8</v>
      </c>
      <c r="B208" s="299" t="s">
        <v>699</v>
      </c>
      <c r="C208" s="7">
        <v>2018</v>
      </c>
      <c r="D208" s="470">
        <v>282.9</v>
      </c>
      <c r="E208" s="470"/>
      <c r="F208" s="448"/>
    </row>
    <row r="209" spans="1:6" ht="13.5" customHeight="1">
      <c r="A209" s="425">
        <v>9</v>
      </c>
      <c r="B209" s="299" t="s">
        <v>700</v>
      </c>
      <c r="C209" s="7">
        <v>2018</v>
      </c>
      <c r="D209" s="470">
        <v>899</v>
      </c>
      <c r="E209" s="470"/>
      <c r="F209" s="448"/>
    </row>
    <row r="210" spans="1:6" ht="13.5" customHeight="1">
      <c r="A210" s="425">
        <v>10</v>
      </c>
      <c r="B210" s="299" t="s">
        <v>701</v>
      </c>
      <c r="C210" s="7">
        <v>2018</v>
      </c>
      <c r="D210" s="451"/>
      <c r="E210" s="470"/>
      <c r="F210" s="471">
        <v>4079.16</v>
      </c>
    </row>
    <row r="211" spans="1:6" ht="13.5" customHeight="1">
      <c r="A211" s="425">
        <v>11</v>
      </c>
      <c r="B211" s="299" t="s">
        <v>820</v>
      </c>
      <c r="C211" s="7">
        <v>2020</v>
      </c>
      <c r="D211" s="470">
        <v>1830</v>
      </c>
      <c r="E211" s="470"/>
      <c r="F211" s="448"/>
    </row>
    <row r="212" spans="1:6" ht="13.5" customHeight="1">
      <c r="A212" s="425">
        <v>12</v>
      </c>
      <c r="B212" s="299" t="s">
        <v>821</v>
      </c>
      <c r="C212" s="7">
        <v>2020</v>
      </c>
      <c r="D212" s="470">
        <v>5409.28</v>
      </c>
      <c r="E212" s="470"/>
      <c r="F212" s="448"/>
    </row>
    <row r="213" spans="1:6" ht="12">
      <c r="A213" s="425">
        <v>13</v>
      </c>
      <c r="B213" s="299" t="s">
        <v>339</v>
      </c>
      <c r="C213" s="9">
        <v>2011</v>
      </c>
      <c r="D213" s="451"/>
      <c r="E213" s="468"/>
      <c r="F213" s="472">
        <v>20910</v>
      </c>
    </row>
    <row r="214" spans="1:6" ht="12">
      <c r="A214" s="425">
        <v>14</v>
      </c>
      <c r="B214" s="299" t="s">
        <v>340</v>
      </c>
      <c r="C214" s="9" t="s">
        <v>341</v>
      </c>
      <c r="D214" s="451"/>
      <c r="E214" s="468"/>
      <c r="F214" s="472">
        <v>168459.86</v>
      </c>
    </row>
    <row r="215" spans="1:6" ht="12">
      <c r="A215" s="425">
        <v>15</v>
      </c>
      <c r="B215" s="159" t="s">
        <v>342</v>
      </c>
      <c r="C215" s="24" t="s">
        <v>702</v>
      </c>
      <c r="D215" s="451"/>
      <c r="E215" s="444"/>
      <c r="F215" s="453">
        <v>14735.4</v>
      </c>
    </row>
    <row r="216" spans="1:6" ht="26.25" customHeight="1" thickBot="1">
      <c r="A216" s="338"/>
      <c r="B216" s="429"/>
      <c r="C216" s="436" t="s">
        <v>693</v>
      </c>
      <c r="D216" s="426">
        <f>SUM(D201:D215)</f>
        <v>20333.18</v>
      </c>
      <c r="E216" s="426">
        <f>SUM(E201:E215)</f>
        <v>4409</v>
      </c>
      <c r="F216" s="427">
        <f>SUM(F201:F215)</f>
        <v>208184.41999999998</v>
      </c>
    </row>
    <row r="217" spans="1:20" s="14" customFormat="1" ht="14.25" customHeight="1">
      <c r="A217" s="626" t="s">
        <v>376</v>
      </c>
      <c r="B217" s="627"/>
      <c r="C217" s="537"/>
      <c r="D217" s="538"/>
      <c r="E217" s="538"/>
      <c r="F217" s="443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</row>
    <row r="218" spans="1:6" ht="12">
      <c r="A218" s="425">
        <v>1</v>
      </c>
      <c r="B218" s="159" t="s">
        <v>695</v>
      </c>
      <c r="C218" s="7">
        <v>2017</v>
      </c>
      <c r="D218" s="444">
        <v>7800</v>
      </c>
      <c r="E218" s="444"/>
      <c r="F218" s="448"/>
    </row>
    <row r="219" spans="1:6" ht="12">
      <c r="A219" s="425">
        <v>2</v>
      </c>
      <c r="B219" s="159" t="s">
        <v>815</v>
      </c>
      <c r="C219" s="7">
        <v>2019</v>
      </c>
      <c r="D219" s="444">
        <v>2849</v>
      </c>
      <c r="E219" s="444"/>
      <c r="F219" s="448"/>
    </row>
    <row r="220" spans="1:6" ht="12">
      <c r="A220" s="425">
        <v>3</v>
      </c>
      <c r="B220" s="159" t="s">
        <v>815</v>
      </c>
      <c r="C220" s="7">
        <v>2019</v>
      </c>
      <c r="D220" s="444">
        <v>2849</v>
      </c>
      <c r="E220" s="444"/>
      <c r="F220" s="448"/>
    </row>
    <row r="221" spans="1:6" ht="12">
      <c r="A221" s="425">
        <v>4</v>
      </c>
      <c r="B221" s="159" t="s">
        <v>815</v>
      </c>
      <c r="C221" s="7">
        <v>2019</v>
      </c>
      <c r="D221" s="444">
        <v>2849</v>
      </c>
      <c r="E221" s="444"/>
      <c r="F221" s="448"/>
    </row>
    <row r="222" spans="1:6" ht="12">
      <c r="A222" s="425">
        <v>5</v>
      </c>
      <c r="B222" s="159" t="s">
        <v>816</v>
      </c>
      <c r="C222" s="7">
        <v>2018</v>
      </c>
      <c r="D222" s="444">
        <v>1290</v>
      </c>
      <c r="E222" s="444"/>
      <c r="F222" s="448"/>
    </row>
    <row r="223" spans="1:6" ht="12">
      <c r="A223" s="425">
        <v>6</v>
      </c>
      <c r="B223" s="159" t="s">
        <v>817</v>
      </c>
      <c r="C223" s="7">
        <v>2019</v>
      </c>
      <c r="D223" s="444">
        <v>3690</v>
      </c>
      <c r="E223" s="444"/>
      <c r="F223" s="448"/>
    </row>
    <row r="224" spans="1:6" ht="12">
      <c r="A224" s="425">
        <v>7</v>
      </c>
      <c r="B224" s="159" t="s">
        <v>548</v>
      </c>
      <c r="C224" s="7">
        <v>2015</v>
      </c>
      <c r="D224" s="444">
        <v>1780</v>
      </c>
      <c r="E224" s="444"/>
      <c r="F224" s="448"/>
    </row>
    <row r="225" spans="1:6" ht="12">
      <c r="A225" s="425">
        <v>8</v>
      </c>
      <c r="B225" s="159" t="s">
        <v>548</v>
      </c>
      <c r="C225" s="7">
        <v>2015</v>
      </c>
      <c r="D225" s="444">
        <v>1690</v>
      </c>
      <c r="E225" s="444"/>
      <c r="F225" s="448"/>
    </row>
    <row r="226" spans="1:6" ht="12">
      <c r="A226" s="425">
        <v>9</v>
      </c>
      <c r="B226" s="159" t="s">
        <v>568</v>
      </c>
      <c r="C226" s="7">
        <v>2015</v>
      </c>
      <c r="D226" s="444">
        <v>420</v>
      </c>
      <c r="E226" s="444"/>
      <c r="F226" s="448"/>
    </row>
    <row r="227" spans="1:6" ht="12">
      <c r="A227" s="425">
        <v>10</v>
      </c>
      <c r="B227" s="159" t="s">
        <v>568</v>
      </c>
      <c r="C227" s="7">
        <v>2019</v>
      </c>
      <c r="D227" s="444">
        <v>420</v>
      </c>
      <c r="E227" s="444"/>
      <c r="F227" s="448"/>
    </row>
    <row r="228" spans="1:6" ht="12">
      <c r="A228" s="425">
        <v>11</v>
      </c>
      <c r="B228" s="159" t="s">
        <v>568</v>
      </c>
      <c r="C228" s="7">
        <v>2019</v>
      </c>
      <c r="D228" s="444">
        <v>440</v>
      </c>
      <c r="E228" s="444"/>
      <c r="F228" s="448"/>
    </row>
    <row r="229" spans="1:6" ht="12">
      <c r="A229" s="425">
        <v>12</v>
      </c>
      <c r="B229" s="159" t="s">
        <v>818</v>
      </c>
      <c r="C229" s="7">
        <v>2018</v>
      </c>
      <c r="D229" s="444">
        <v>895</v>
      </c>
      <c r="E229" s="444"/>
      <c r="F229" s="448"/>
    </row>
    <row r="230" spans="1:6" ht="12">
      <c r="A230" s="425">
        <v>13</v>
      </c>
      <c r="B230" s="159" t="s">
        <v>819</v>
      </c>
      <c r="C230" s="7">
        <v>2018</v>
      </c>
      <c r="D230" s="444">
        <v>580</v>
      </c>
      <c r="E230" s="444"/>
      <c r="F230" s="448"/>
    </row>
    <row r="231" spans="1:6" ht="12">
      <c r="A231" s="425">
        <v>14</v>
      </c>
      <c r="B231" s="159" t="s">
        <v>475</v>
      </c>
      <c r="C231" s="7">
        <v>2013</v>
      </c>
      <c r="D231" s="451"/>
      <c r="E231" s="444">
        <v>1469.28</v>
      </c>
      <c r="F231" s="448"/>
    </row>
    <row r="232" spans="1:6" ht="12">
      <c r="A232" s="425">
        <v>15</v>
      </c>
      <c r="B232" s="159" t="s">
        <v>475</v>
      </c>
      <c r="C232" s="7">
        <v>2013</v>
      </c>
      <c r="D232" s="451"/>
      <c r="E232" s="444">
        <v>1469.28</v>
      </c>
      <c r="F232" s="448"/>
    </row>
    <row r="233" spans="1:6" ht="26.25" customHeight="1" thickBot="1">
      <c r="A233" s="338"/>
      <c r="B233" s="429"/>
      <c r="C233" s="436" t="s">
        <v>693</v>
      </c>
      <c r="D233" s="426">
        <f>SUM(D218:D232)</f>
        <v>27552</v>
      </c>
      <c r="E233" s="426">
        <f>SUM(E218:E232)</f>
        <v>2938.56</v>
      </c>
      <c r="F233" s="427">
        <f>SUM(F218:F232)</f>
        <v>0</v>
      </c>
    </row>
    <row r="234" spans="1:20" s="14" customFormat="1" ht="14.25" customHeight="1">
      <c r="A234" s="626" t="s">
        <v>433</v>
      </c>
      <c r="B234" s="627"/>
      <c r="C234" s="537"/>
      <c r="D234" s="538"/>
      <c r="E234" s="538"/>
      <c r="F234" s="443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</row>
    <row r="235" spans="1:6" ht="12">
      <c r="A235" s="9">
        <v>1</v>
      </c>
      <c r="B235" s="15" t="s">
        <v>480</v>
      </c>
      <c r="C235" s="9">
        <v>2016</v>
      </c>
      <c r="D235" s="473">
        <v>10345.51</v>
      </c>
      <c r="E235" s="473"/>
      <c r="F235" s="451"/>
    </row>
    <row r="236" spans="1:6" ht="12">
      <c r="A236" s="9">
        <v>2</v>
      </c>
      <c r="B236" s="16" t="s">
        <v>581</v>
      </c>
      <c r="C236" s="91">
        <v>2016</v>
      </c>
      <c r="D236" s="456">
        <v>3790</v>
      </c>
      <c r="E236" s="456"/>
      <c r="F236" s="451"/>
    </row>
    <row r="237" spans="1:6" ht="12">
      <c r="A237" s="9">
        <v>3</v>
      </c>
      <c r="B237" s="16" t="s">
        <v>729</v>
      </c>
      <c r="C237" s="91">
        <v>2018</v>
      </c>
      <c r="D237" s="456">
        <v>578</v>
      </c>
      <c r="E237" s="456"/>
      <c r="F237" s="451"/>
    </row>
    <row r="238" spans="1:6" ht="12">
      <c r="A238" s="9">
        <v>4</v>
      </c>
      <c r="B238" s="16" t="s">
        <v>731</v>
      </c>
      <c r="C238" s="91">
        <v>2018</v>
      </c>
      <c r="D238" s="456">
        <v>263</v>
      </c>
      <c r="E238" s="456"/>
      <c r="F238" s="451"/>
    </row>
    <row r="239" spans="1:6" ht="12">
      <c r="A239" s="9">
        <v>5</v>
      </c>
      <c r="B239" s="16" t="s">
        <v>842</v>
      </c>
      <c r="C239" s="91">
        <v>2020</v>
      </c>
      <c r="D239" s="456">
        <v>640</v>
      </c>
      <c r="E239" s="456"/>
      <c r="F239" s="451"/>
    </row>
    <row r="240" spans="1:6" ht="12">
      <c r="A240" s="9">
        <v>6</v>
      </c>
      <c r="B240" s="16" t="s">
        <v>843</v>
      </c>
      <c r="C240" s="91">
        <v>2020</v>
      </c>
      <c r="D240" s="456">
        <v>1049</v>
      </c>
      <c r="E240" s="456"/>
      <c r="F240" s="451"/>
    </row>
    <row r="241" spans="1:6" s="13" customFormat="1" ht="12">
      <c r="A241" s="9">
        <v>7</v>
      </c>
      <c r="B241" s="16" t="s">
        <v>845</v>
      </c>
      <c r="C241" s="91">
        <v>2020</v>
      </c>
      <c r="D241" s="456">
        <v>599</v>
      </c>
      <c r="E241" s="456"/>
      <c r="F241" s="446"/>
    </row>
    <row r="242" spans="1:6" s="13" customFormat="1" ht="12">
      <c r="A242" s="9">
        <v>8</v>
      </c>
      <c r="B242" s="16" t="s">
        <v>846</v>
      </c>
      <c r="C242" s="91">
        <v>2020</v>
      </c>
      <c r="D242" s="456">
        <v>1249</v>
      </c>
      <c r="E242" s="456"/>
      <c r="F242" s="446"/>
    </row>
    <row r="243" spans="1:6" s="13" customFormat="1" ht="12">
      <c r="A243" s="9">
        <v>9</v>
      </c>
      <c r="B243" s="16" t="s">
        <v>847</v>
      </c>
      <c r="C243" s="91">
        <v>2020</v>
      </c>
      <c r="D243" s="456">
        <v>1699.99</v>
      </c>
      <c r="E243" s="456"/>
      <c r="F243" s="446"/>
    </row>
    <row r="244" spans="1:6" s="13" customFormat="1" ht="12">
      <c r="A244" s="9">
        <v>10</v>
      </c>
      <c r="B244" s="16" t="s">
        <v>848</v>
      </c>
      <c r="C244" s="91">
        <v>2020</v>
      </c>
      <c r="D244" s="456">
        <v>2599.99</v>
      </c>
      <c r="E244" s="456"/>
      <c r="F244" s="446"/>
    </row>
    <row r="245" spans="1:6" s="13" customFormat="1" ht="12">
      <c r="A245" s="9">
        <v>11</v>
      </c>
      <c r="B245" s="16" t="s">
        <v>849</v>
      </c>
      <c r="C245" s="91">
        <v>2020</v>
      </c>
      <c r="D245" s="456">
        <v>1898.99</v>
      </c>
      <c r="E245" s="456"/>
      <c r="F245" s="446"/>
    </row>
    <row r="246" spans="1:6" s="13" customFormat="1" ht="12">
      <c r="A246" s="9">
        <v>12</v>
      </c>
      <c r="B246" s="16" t="s">
        <v>850</v>
      </c>
      <c r="C246" s="91">
        <v>2020</v>
      </c>
      <c r="D246" s="456">
        <v>464.96</v>
      </c>
      <c r="E246" s="456"/>
      <c r="F246" s="446"/>
    </row>
    <row r="247" spans="1:6" s="13" customFormat="1" ht="12">
      <c r="A247" s="9">
        <v>13</v>
      </c>
      <c r="B247" s="16" t="s">
        <v>853</v>
      </c>
      <c r="C247" s="91">
        <v>2020</v>
      </c>
      <c r="D247" s="456">
        <v>899</v>
      </c>
      <c r="E247" s="456"/>
      <c r="F247" s="446"/>
    </row>
    <row r="248" spans="1:6" s="13" customFormat="1" ht="12">
      <c r="A248" s="9">
        <v>14</v>
      </c>
      <c r="B248" s="16" t="s">
        <v>854</v>
      </c>
      <c r="C248" s="91">
        <v>2020</v>
      </c>
      <c r="D248" s="456">
        <v>3699</v>
      </c>
      <c r="E248" s="456"/>
      <c r="F248" s="446"/>
    </row>
    <row r="249" spans="1:6" s="13" customFormat="1" ht="12">
      <c r="A249" s="9">
        <v>15</v>
      </c>
      <c r="B249" s="16" t="s">
        <v>726</v>
      </c>
      <c r="C249" s="91">
        <v>2018</v>
      </c>
      <c r="D249" s="446"/>
      <c r="E249" s="451">
        <v>2447.7</v>
      </c>
      <c r="F249" s="446"/>
    </row>
    <row r="250" spans="1:6" s="13" customFormat="1" ht="12">
      <c r="A250" s="9">
        <v>16</v>
      </c>
      <c r="B250" s="16" t="s">
        <v>727</v>
      </c>
      <c r="C250" s="91">
        <v>2018</v>
      </c>
      <c r="D250" s="446"/>
      <c r="E250" s="451">
        <v>520</v>
      </c>
      <c r="F250" s="446"/>
    </row>
    <row r="251" spans="1:6" s="13" customFormat="1" ht="12">
      <c r="A251" s="9">
        <v>17</v>
      </c>
      <c r="B251" s="16" t="s">
        <v>728</v>
      </c>
      <c r="C251" s="91">
        <v>2018</v>
      </c>
      <c r="D251" s="446"/>
      <c r="E251" s="451">
        <v>6047</v>
      </c>
      <c r="F251" s="446"/>
    </row>
    <row r="252" spans="1:6" s="13" customFormat="1" ht="12">
      <c r="A252" s="9">
        <v>18</v>
      </c>
      <c r="B252" s="16" t="s">
        <v>730</v>
      </c>
      <c r="C252" s="91">
        <v>2018</v>
      </c>
      <c r="D252" s="446"/>
      <c r="E252" s="451">
        <v>649</v>
      </c>
      <c r="F252" s="446"/>
    </row>
    <row r="253" spans="1:6" s="13" customFormat="1" ht="12">
      <c r="A253" s="9">
        <v>19</v>
      </c>
      <c r="B253" s="16" t="s">
        <v>732</v>
      </c>
      <c r="C253" s="91">
        <v>2018</v>
      </c>
      <c r="D253" s="446"/>
      <c r="E253" s="451">
        <v>2750</v>
      </c>
      <c r="F253" s="446"/>
    </row>
    <row r="254" spans="1:6" s="13" customFormat="1" ht="12">
      <c r="A254" s="9">
        <v>20</v>
      </c>
      <c r="B254" s="16" t="s">
        <v>733</v>
      </c>
      <c r="C254" s="91">
        <v>2018</v>
      </c>
      <c r="D254" s="446"/>
      <c r="E254" s="451">
        <v>1290</v>
      </c>
      <c r="F254" s="446"/>
    </row>
    <row r="255" spans="1:6" s="13" customFormat="1" ht="12">
      <c r="A255" s="9">
        <v>21</v>
      </c>
      <c r="B255" s="16" t="s">
        <v>734</v>
      </c>
      <c r="C255" s="91">
        <v>2018</v>
      </c>
      <c r="D255" s="446"/>
      <c r="E255" s="451">
        <v>1799</v>
      </c>
      <c r="F255" s="446"/>
    </row>
    <row r="256" spans="1:6" s="13" customFormat="1" ht="12">
      <c r="A256" s="9">
        <v>22</v>
      </c>
      <c r="B256" s="16" t="s">
        <v>834</v>
      </c>
      <c r="C256" s="91">
        <v>2019</v>
      </c>
      <c r="D256" s="446"/>
      <c r="E256" s="456">
        <v>40000</v>
      </c>
      <c r="F256" s="446"/>
    </row>
    <row r="257" spans="1:6" s="13" customFormat="1" ht="12">
      <c r="A257" s="9">
        <v>23</v>
      </c>
      <c r="B257" s="16" t="s">
        <v>835</v>
      </c>
      <c r="C257" s="91">
        <v>2019</v>
      </c>
      <c r="D257" s="446"/>
      <c r="E257" s="456">
        <v>14800</v>
      </c>
      <c r="F257" s="446"/>
    </row>
    <row r="258" spans="1:6" s="13" customFormat="1" ht="12">
      <c r="A258" s="9">
        <v>24</v>
      </c>
      <c r="B258" s="16" t="s">
        <v>836</v>
      </c>
      <c r="C258" s="91">
        <v>2019</v>
      </c>
      <c r="D258" s="446"/>
      <c r="E258" s="456">
        <v>419</v>
      </c>
      <c r="F258" s="446"/>
    </row>
    <row r="259" spans="1:6" s="13" customFormat="1" ht="12">
      <c r="A259" s="9">
        <v>25</v>
      </c>
      <c r="B259" s="16" t="s">
        <v>837</v>
      </c>
      <c r="C259" s="91">
        <v>2019</v>
      </c>
      <c r="D259" s="446"/>
      <c r="E259" s="456">
        <v>617.56</v>
      </c>
      <c r="F259" s="446"/>
    </row>
    <row r="260" spans="1:6" s="13" customFormat="1" ht="12">
      <c r="A260" s="9">
        <v>26</v>
      </c>
      <c r="B260" s="16" t="s">
        <v>838</v>
      </c>
      <c r="C260" s="91">
        <v>2019</v>
      </c>
      <c r="D260" s="446"/>
      <c r="E260" s="456">
        <v>989</v>
      </c>
      <c r="F260" s="446"/>
    </row>
    <row r="261" spans="1:6" s="13" customFormat="1" ht="12">
      <c r="A261" s="9">
        <v>27</v>
      </c>
      <c r="B261" s="16" t="s">
        <v>839</v>
      </c>
      <c r="C261" s="91">
        <v>2019</v>
      </c>
      <c r="D261" s="446"/>
      <c r="E261" s="456">
        <v>4174.2</v>
      </c>
      <c r="F261" s="446"/>
    </row>
    <row r="262" spans="1:6" s="13" customFormat="1" ht="12">
      <c r="A262" s="9">
        <v>28</v>
      </c>
      <c r="B262" s="16" t="s">
        <v>840</v>
      </c>
      <c r="C262" s="91">
        <v>2020</v>
      </c>
      <c r="D262" s="446"/>
      <c r="E262" s="456">
        <v>16150.85</v>
      </c>
      <c r="F262" s="446"/>
    </row>
    <row r="263" spans="1:6" s="13" customFormat="1" ht="12">
      <c r="A263" s="9">
        <v>29</v>
      </c>
      <c r="B263" s="16" t="s">
        <v>841</v>
      </c>
      <c r="C263" s="91">
        <v>2020</v>
      </c>
      <c r="D263" s="446"/>
      <c r="E263" s="456">
        <v>869</v>
      </c>
      <c r="F263" s="446"/>
    </row>
    <row r="264" spans="1:6" s="13" customFormat="1" ht="12">
      <c r="A264" s="9">
        <v>30</v>
      </c>
      <c r="B264" s="16" t="s">
        <v>844</v>
      </c>
      <c r="C264" s="91">
        <v>2020</v>
      </c>
      <c r="D264" s="446"/>
      <c r="E264" s="456">
        <v>398.9</v>
      </c>
      <c r="F264" s="446"/>
    </row>
    <row r="265" spans="1:6" s="13" customFormat="1" ht="12">
      <c r="A265" s="9">
        <v>31</v>
      </c>
      <c r="B265" s="16" t="s">
        <v>851</v>
      </c>
      <c r="C265" s="91">
        <v>2020</v>
      </c>
      <c r="D265" s="446"/>
      <c r="E265" s="456">
        <v>23800</v>
      </c>
      <c r="F265" s="446"/>
    </row>
    <row r="266" spans="1:6" s="13" customFormat="1" ht="12">
      <c r="A266" s="9">
        <v>32</v>
      </c>
      <c r="B266" s="16" t="s">
        <v>852</v>
      </c>
      <c r="C266" s="91">
        <v>2020</v>
      </c>
      <c r="D266" s="446"/>
      <c r="E266" s="456">
        <v>24600</v>
      </c>
      <c r="F266" s="446"/>
    </row>
    <row r="267" spans="1:6" s="13" customFormat="1" ht="12">
      <c r="A267" s="9">
        <v>33</v>
      </c>
      <c r="B267" s="16" t="s">
        <v>855</v>
      </c>
      <c r="C267" s="91">
        <v>2020</v>
      </c>
      <c r="D267" s="446"/>
      <c r="E267" s="456">
        <v>17200</v>
      </c>
      <c r="F267" s="446"/>
    </row>
    <row r="268" spans="1:6" ht="12">
      <c r="A268" s="9">
        <v>34</v>
      </c>
      <c r="B268" s="35" t="s">
        <v>532</v>
      </c>
      <c r="C268" s="9"/>
      <c r="D268" s="469">
        <v>1205679</v>
      </c>
      <c r="E268" s="469"/>
      <c r="F268" s="451"/>
    </row>
    <row r="269" spans="1:6" ht="26.25" customHeight="1" thickBot="1">
      <c r="A269" s="338"/>
      <c r="B269" s="429"/>
      <c r="C269" s="437" t="s">
        <v>693</v>
      </c>
      <c r="D269" s="428">
        <f>SUM(D235:D268)</f>
        <v>1235454.44</v>
      </c>
      <c r="E269" s="428">
        <f>SUM(E235:E268)</f>
        <v>159521.21</v>
      </c>
      <c r="F269" s="428">
        <f>SUM(F235:F268)</f>
        <v>0</v>
      </c>
    </row>
    <row r="270" spans="1:6" ht="21.75" customHeight="1">
      <c r="A270" s="139"/>
      <c r="C270" s="438" t="s">
        <v>450</v>
      </c>
      <c r="D270" s="433">
        <f>D269+D233+D216+D200+D190+D171+D162+D156+D149+D139+D131+D128+D113+D73+D55+D41+D18</f>
        <v>2262619.64</v>
      </c>
      <c r="E270" s="433">
        <f>E269+E233+E216+E200+E190+E171+E162+E156+E149+E139+E131+E128+E113+E73+E55+E41+E18</f>
        <v>576144.29</v>
      </c>
      <c r="F270" s="433">
        <f>F269+F233+F216+F200+F190+F171+F162+F156+F149+F139+F131+F128+F113+F73+F55+F41+F18</f>
        <v>301830.54</v>
      </c>
    </row>
    <row r="271" spans="3:6" ht="15.75">
      <c r="C271" s="438" t="s">
        <v>887</v>
      </c>
      <c r="D271" s="628">
        <f>SUM(D270:F270)</f>
        <v>3140594.47</v>
      </c>
      <c r="E271" s="628"/>
      <c r="F271" s="628"/>
    </row>
    <row r="276" spans="1:6" s="13" customFormat="1" ht="12">
      <c r="A276" s="12"/>
      <c r="B276" s="12"/>
      <c r="C276" s="432"/>
      <c r="D276" s="83"/>
      <c r="E276" s="83"/>
      <c r="F276" s="474"/>
    </row>
    <row r="284" spans="1:6" s="13" customFormat="1" ht="12">
      <c r="A284" s="12"/>
      <c r="B284" s="12"/>
      <c r="C284" s="432"/>
      <c r="D284" s="83"/>
      <c r="E284" s="83"/>
      <c r="F284" s="474"/>
    </row>
    <row r="356" ht="31.5" customHeight="1"/>
  </sheetData>
  <sheetProtection/>
  <mergeCells count="19">
    <mergeCell ref="A217:B217"/>
    <mergeCell ref="A172:B172"/>
    <mergeCell ref="A191:B191"/>
    <mergeCell ref="A56:B56"/>
    <mergeCell ref="A74:B74"/>
    <mergeCell ref="A114:B114"/>
    <mergeCell ref="A129:B129"/>
    <mergeCell ref="A132:B132"/>
    <mergeCell ref="A140:B140"/>
    <mergeCell ref="A234:B234"/>
    <mergeCell ref="A42:B42"/>
    <mergeCell ref="D271:F271"/>
    <mergeCell ref="A3:B3"/>
    <mergeCell ref="A4:D4"/>
    <mergeCell ref="A6:B6"/>
    <mergeCell ref="A19:B19"/>
    <mergeCell ref="A150:B150"/>
    <mergeCell ref="A157:B157"/>
    <mergeCell ref="A163:B163"/>
  </mergeCells>
  <printOptions/>
  <pageMargins left="0.7" right="0.7" top="0.75" bottom="0.75" header="0.3" footer="0.3"/>
  <pageSetup horizontalDpi="600" verticalDpi="6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="85" zoomScaleNormal="85" zoomScalePageLayoutView="0" workbookViewId="0" topLeftCell="A1">
      <selection activeCell="A1" sqref="A1"/>
    </sheetView>
  </sheetViews>
  <sheetFormatPr defaultColWidth="9.28125" defaultRowHeight="15"/>
  <cols>
    <col min="1" max="1" width="5.00390625" style="3" customWidth="1"/>
    <col min="2" max="2" width="31.7109375" style="3" customWidth="1"/>
    <col min="3" max="3" width="35.00390625" style="3" customWidth="1"/>
    <col min="4" max="4" width="33.7109375" style="3" customWidth="1"/>
    <col min="5" max="5" width="35.00390625" style="3" customWidth="1"/>
    <col min="6" max="16384" width="9.28125" style="3" customWidth="1"/>
  </cols>
  <sheetData>
    <row r="1" ht="13.5">
      <c r="A1" s="513" t="s">
        <v>1080</v>
      </c>
    </row>
    <row r="2" spans="1:5" ht="12">
      <c r="A2" s="1"/>
      <c r="B2" s="2" t="s">
        <v>890</v>
      </c>
      <c r="C2" s="1"/>
      <c r="D2" s="1"/>
      <c r="E2" s="1"/>
    </row>
    <row r="3" spans="1:5" ht="72" customHeight="1">
      <c r="A3" s="32" t="s">
        <v>915</v>
      </c>
      <c r="B3" s="32"/>
      <c r="C3" s="32"/>
      <c r="D3" s="32"/>
      <c r="E3" s="32"/>
    </row>
    <row r="4" spans="1:5" ht="105.75" customHeight="1">
      <c r="A4" s="4" t="s">
        <v>346</v>
      </c>
      <c r="B4" s="5" t="s">
        <v>374</v>
      </c>
      <c r="C4" s="5" t="s">
        <v>347</v>
      </c>
      <c r="D4" s="5" t="s">
        <v>348</v>
      </c>
      <c r="E4" s="5" t="s">
        <v>349</v>
      </c>
    </row>
    <row r="5" spans="1:5" s="43" customFormat="1" ht="20.25" customHeight="1">
      <c r="A5" s="632" t="s">
        <v>386</v>
      </c>
      <c r="B5" s="632"/>
      <c r="C5" s="632"/>
      <c r="D5" s="372"/>
      <c r="E5" s="373"/>
    </row>
    <row r="6" spans="1:5" ht="45" customHeight="1">
      <c r="A6" s="374">
        <v>1</v>
      </c>
      <c r="B6" s="375" t="s">
        <v>350</v>
      </c>
      <c r="C6" s="376">
        <v>120000</v>
      </c>
      <c r="D6" s="376">
        <v>80000</v>
      </c>
      <c r="E6" s="376">
        <v>120000</v>
      </c>
    </row>
    <row r="7" spans="1:5" s="6" customFormat="1" ht="15" customHeight="1">
      <c r="A7" s="476" t="s">
        <v>170</v>
      </c>
      <c r="B7" s="544"/>
      <c r="C7" s="544"/>
      <c r="D7" s="545"/>
      <c r="E7" s="546"/>
    </row>
    <row r="8" spans="1:5" ht="12">
      <c r="A8" s="374">
        <v>1</v>
      </c>
      <c r="B8" s="375" t="s">
        <v>351</v>
      </c>
      <c r="C8" s="376">
        <v>2000</v>
      </c>
      <c r="D8" s="376">
        <v>5000</v>
      </c>
      <c r="E8" s="376">
        <v>5000</v>
      </c>
    </row>
    <row r="9" spans="1:5" ht="13.5">
      <c r="A9" s="633" t="s">
        <v>139</v>
      </c>
      <c r="B9" s="634"/>
      <c r="C9" s="634"/>
      <c r="D9" s="634"/>
      <c r="E9" s="635"/>
    </row>
    <row r="10" spans="1:5" s="34" customFormat="1" ht="31.5" customHeight="1">
      <c r="A10" s="377">
        <v>1</v>
      </c>
      <c r="B10" s="378" t="s">
        <v>477</v>
      </c>
      <c r="C10" s="379">
        <v>2000</v>
      </c>
      <c r="D10" s="379">
        <v>2000</v>
      </c>
      <c r="E10" s="379">
        <v>2000</v>
      </c>
    </row>
    <row r="11" spans="1:5" ht="13.5">
      <c r="A11" s="636" t="s">
        <v>490</v>
      </c>
      <c r="B11" s="637"/>
      <c r="C11" s="637"/>
      <c r="D11" s="637"/>
      <c r="E11" s="638"/>
    </row>
    <row r="12" spans="1:5" s="34" customFormat="1" ht="24.75">
      <c r="A12" s="377">
        <v>1</v>
      </c>
      <c r="B12" s="378" t="s">
        <v>491</v>
      </c>
      <c r="C12" s="379">
        <v>1000</v>
      </c>
      <c r="D12" s="379">
        <v>1000</v>
      </c>
      <c r="E12" s="379">
        <v>1000</v>
      </c>
    </row>
    <row r="13" spans="1:5" ht="13.5">
      <c r="A13" s="636" t="s">
        <v>489</v>
      </c>
      <c r="B13" s="637"/>
      <c r="C13" s="637"/>
      <c r="D13" s="637"/>
      <c r="E13" s="638"/>
    </row>
    <row r="14" spans="1:5" s="34" customFormat="1" ht="24.75">
      <c r="A14" s="380">
        <v>1</v>
      </c>
      <c r="B14" s="378" t="s">
        <v>491</v>
      </c>
      <c r="C14" s="379">
        <v>1000</v>
      </c>
      <c r="D14" s="379">
        <v>1000</v>
      </c>
      <c r="E14" s="379">
        <v>1000</v>
      </c>
    </row>
    <row r="15" spans="1:5" s="34" customFormat="1" ht="13.5">
      <c r="A15" s="636" t="s">
        <v>813</v>
      </c>
      <c r="B15" s="637"/>
      <c r="C15" s="637"/>
      <c r="D15" s="637"/>
      <c r="E15" s="638"/>
    </row>
    <row r="16" spans="1:5" s="34" customFormat="1" ht="24.75">
      <c r="A16" s="384">
        <v>1</v>
      </c>
      <c r="B16" s="381" t="s">
        <v>491</v>
      </c>
      <c r="C16" s="382">
        <v>1000</v>
      </c>
      <c r="D16" s="382">
        <v>1000</v>
      </c>
      <c r="E16" s="382">
        <v>1000</v>
      </c>
    </row>
    <row r="17" spans="1:5" s="130" customFormat="1" ht="27" customHeight="1">
      <c r="A17" s="639" t="s">
        <v>320</v>
      </c>
      <c r="B17" s="639"/>
      <c r="C17" s="383">
        <f>SUM(C6:C16)</f>
        <v>127000</v>
      </c>
      <c r="D17" s="383">
        <f>SUM(D6:D16)</f>
        <v>90000</v>
      </c>
      <c r="E17" s="383">
        <f>SUM(E6:E16)</f>
        <v>130000</v>
      </c>
    </row>
  </sheetData>
  <sheetProtection/>
  <mergeCells count="6">
    <mergeCell ref="A5:C5"/>
    <mergeCell ref="A9:E9"/>
    <mergeCell ref="A11:E11"/>
    <mergeCell ref="A13:E13"/>
    <mergeCell ref="A15:E15"/>
    <mergeCell ref="A17:B17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"/>
    </sheetView>
  </sheetViews>
  <sheetFormatPr defaultColWidth="20.140625" defaultRowHeight="15"/>
  <cols>
    <col min="1" max="1" width="8.140625" style="34" customWidth="1"/>
    <col min="2" max="2" width="82.28125" style="34" customWidth="1"/>
    <col min="3" max="16384" width="20.140625" style="34" customWidth="1"/>
  </cols>
  <sheetData>
    <row r="1" ht="13.5">
      <c r="A1" s="513" t="s">
        <v>1080</v>
      </c>
    </row>
    <row r="2" spans="1:5" ht="12.75" thickBot="1">
      <c r="A2" s="658"/>
      <c r="B2" s="659" t="s">
        <v>345</v>
      </c>
      <c r="C2" s="658"/>
      <c r="D2" s="658"/>
      <c r="E2" s="658"/>
    </row>
    <row r="3" spans="1:5" ht="37.5">
      <c r="A3" s="387" t="s">
        <v>353</v>
      </c>
      <c r="B3" s="388" t="s">
        <v>354</v>
      </c>
      <c r="C3" s="389" t="s">
        <v>332</v>
      </c>
      <c r="D3" s="389" t="s">
        <v>358</v>
      </c>
      <c r="E3" s="390" t="s">
        <v>360</v>
      </c>
    </row>
    <row r="4" spans="1:5" s="531" customFormat="1" ht="13.5" customHeight="1">
      <c r="A4" s="640" t="s">
        <v>856</v>
      </c>
      <c r="B4" s="641"/>
      <c r="C4" s="641"/>
      <c r="D4" s="641"/>
      <c r="E4" s="642"/>
    </row>
    <row r="5" spans="1:5" ht="27">
      <c r="A5" s="158">
        <v>1</v>
      </c>
      <c r="B5" s="660" t="s">
        <v>857</v>
      </c>
      <c r="C5" s="547">
        <v>2018</v>
      </c>
      <c r="D5" s="132">
        <v>326139.18</v>
      </c>
      <c r="E5" s="548" t="s">
        <v>858</v>
      </c>
    </row>
    <row r="6" spans="1:5" ht="27">
      <c r="A6" s="158">
        <v>2</v>
      </c>
      <c r="B6" s="660" t="s">
        <v>859</v>
      </c>
      <c r="C6" s="547">
        <v>2018</v>
      </c>
      <c r="D6" s="132">
        <v>300187.79</v>
      </c>
      <c r="E6" s="548" t="s">
        <v>860</v>
      </c>
    </row>
    <row r="7" spans="1:5" ht="32.25">
      <c r="A7" s="158">
        <v>3</v>
      </c>
      <c r="B7" s="660" t="s">
        <v>861</v>
      </c>
      <c r="C7" s="386">
        <v>2018</v>
      </c>
      <c r="D7" s="132">
        <v>204052.9</v>
      </c>
      <c r="E7" s="548" t="s">
        <v>862</v>
      </c>
    </row>
    <row r="8" spans="1:5" ht="12.75" thickBot="1">
      <c r="A8" s="320"/>
      <c r="B8" s="661"/>
      <c r="C8" s="662" t="s">
        <v>450</v>
      </c>
      <c r="D8" s="391">
        <f>SUM(D5:D7)</f>
        <v>830379.87</v>
      </c>
      <c r="E8" s="663"/>
    </row>
  </sheetData>
  <sheetProtection/>
  <mergeCells count="1">
    <mergeCell ref="A4:E4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PageLayoutView="0" workbookViewId="0" topLeftCell="A1">
      <selection activeCell="A1" sqref="A1"/>
    </sheetView>
  </sheetViews>
  <sheetFormatPr defaultColWidth="9.28125" defaultRowHeight="15"/>
  <cols>
    <col min="1" max="1" width="5.28125" style="34" customWidth="1"/>
    <col min="2" max="2" width="33.421875" style="34" customWidth="1"/>
    <col min="3" max="3" width="14.7109375" style="34" customWidth="1"/>
    <col min="4" max="5" width="14.28125" style="34" customWidth="1"/>
    <col min="6" max="6" width="12.57421875" style="34" customWidth="1"/>
    <col min="7" max="7" width="21.140625" style="34" bestFit="1" customWidth="1"/>
    <col min="8" max="8" width="19.28125" style="34" customWidth="1"/>
    <col min="9" max="9" width="18.28125" style="34" customWidth="1"/>
    <col min="10" max="16384" width="9.28125" style="34" customWidth="1"/>
  </cols>
  <sheetData>
    <row r="1" ht="13.5">
      <c r="A1" s="513" t="s">
        <v>1080</v>
      </c>
    </row>
    <row r="2" spans="1:9" ht="12.75" thickBot="1">
      <c r="A2" s="658"/>
      <c r="B2" s="659" t="s">
        <v>352</v>
      </c>
      <c r="C2" s="658"/>
      <c r="D2" s="658"/>
      <c r="E2" s="658"/>
      <c r="F2" s="658"/>
      <c r="G2" s="658"/>
      <c r="H2" s="658"/>
      <c r="I2" s="658"/>
    </row>
    <row r="3" spans="1:9" s="664" customFormat="1" ht="12">
      <c r="A3" s="645" t="s">
        <v>660</v>
      </c>
      <c r="B3" s="646"/>
      <c r="C3" s="646"/>
      <c r="D3" s="646"/>
      <c r="E3" s="646"/>
      <c r="F3" s="646"/>
      <c r="G3" s="646"/>
      <c r="H3" s="646"/>
      <c r="I3" s="647"/>
    </row>
    <row r="4" spans="1:9" ht="75.75" thickBot="1">
      <c r="A4" s="135" t="s">
        <v>353</v>
      </c>
      <c r="B4" s="133" t="s">
        <v>354</v>
      </c>
      <c r="C4" s="134" t="s">
        <v>355</v>
      </c>
      <c r="D4" s="134" t="s">
        <v>356</v>
      </c>
      <c r="E4" s="134" t="s">
        <v>332</v>
      </c>
      <c r="F4" s="134" t="s">
        <v>357</v>
      </c>
      <c r="G4" s="134" t="s">
        <v>358</v>
      </c>
      <c r="H4" s="134" t="s">
        <v>359</v>
      </c>
      <c r="I4" s="136" t="s">
        <v>360</v>
      </c>
    </row>
    <row r="5" spans="1:9" s="531" customFormat="1" ht="12">
      <c r="A5" s="643" t="s">
        <v>386</v>
      </c>
      <c r="B5" s="644"/>
      <c r="C5" s="644"/>
      <c r="D5" s="665"/>
      <c r="E5" s="665"/>
      <c r="F5" s="665"/>
      <c r="G5" s="665"/>
      <c r="H5" s="665"/>
      <c r="I5" s="666"/>
    </row>
    <row r="6" spans="1:9" s="36" customFormat="1" ht="12">
      <c r="A6" s="648" t="s">
        <v>344</v>
      </c>
      <c r="B6" s="649"/>
      <c r="C6" s="649"/>
      <c r="D6" s="649"/>
      <c r="I6" s="399"/>
    </row>
    <row r="7" spans="1:9" ht="37.5" customHeight="1">
      <c r="A7" s="137" t="s">
        <v>445</v>
      </c>
      <c r="B7" s="667" t="s">
        <v>361</v>
      </c>
      <c r="C7" s="668"/>
      <c r="D7" s="668"/>
      <c r="E7" s="131">
        <v>2007</v>
      </c>
      <c r="F7" s="132" t="s">
        <v>362</v>
      </c>
      <c r="G7" s="138">
        <v>21507</v>
      </c>
      <c r="H7" s="132" t="s">
        <v>456</v>
      </c>
      <c r="I7" s="669"/>
    </row>
    <row r="8" spans="1:9" ht="37.5" customHeight="1">
      <c r="A8" s="137" t="s">
        <v>18</v>
      </c>
      <c r="B8" s="667" t="s">
        <v>363</v>
      </c>
      <c r="C8" s="668"/>
      <c r="D8" s="668"/>
      <c r="E8" s="131">
        <v>2010</v>
      </c>
      <c r="F8" s="132"/>
      <c r="G8" s="138">
        <v>8988</v>
      </c>
      <c r="H8" s="132" t="s">
        <v>456</v>
      </c>
      <c r="I8" s="669"/>
    </row>
    <row r="9" spans="1:9" ht="37.5" customHeight="1">
      <c r="A9" s="137" t="s">
        <v>458</v>
      </c>
      <c r="B9" s="667" t="s">
        <v>364</v>
      </c>
      <c r="C9" s="668"/>
      <c r="D9" s="668"/>
      <c r="E9" s="131">
        <v>2010</v>
      </c>
      <c r="F9" s="132"/>
      <c r="G9" s="138">
        <v>6366.5</v>
      </c>
      <c r="H9" s="132" t="s">
        <v>456</v>
      </c>
      <c r="I9" s="669"/>
    </row>
    <row r="10" spans="1:9" ht="37.5" customHeight="1">
      <c r="A10" s="137" t="s">
        <v>636</v>
      </c>
      <c r="B10" s="667" t="s">
        <v>669</v>
      </c>
      <c r="C10" s="668"/>
      <c r="D10" s="668"/>
      <c r="E10" s="131">
        <v>2017</v>
      </c>
      <c r="F10" s="132"/>
      <c r="G10" s="138">
        <v>6600</v>
      </c>
      <c r="H10" s="132" t="s">
        <v>456</v>
      </c>
      <c r="I10" s="669"/>
    </row>
    <row r="11" spans="1:9" ht="37.5" customHeight="1">
      <c r="A11" s="137" t="s">
        <v>637</v>
      </c>
      <c r="B11" s="667" t="s">
        <v>736</v>
      </c>
      <c r="C11" s="668"/>
      <c r="D11" s="668"/>
      <c r="E11" s="131">
        <v>2018</v>
      </c>
      <c r="F11" s="132" t="s">
        <v>737</v>
      </c>
      <c r="G11" s="138">
        <v>36660</v>
      </c>
      <c r="H11" s="132" t="s">
        <v>456</v>
      </c>
      <c r="I11" s="669"/>
    </row>
    <row r="12" spans="1:9" ht="37.5" customHeight="1">
      <c r="A12" s="137" t="s">
        <v>863</v>
      </c>
      <c r="B12" s="667" t="s">
        <v>864</v>
      </c>
      <c r="C12" s="668"/>
      <c r="D12" s="668"/>
      <c r="E12" s="51">
        <v>2018</v>
      </c>
      <c r="F12" s="132" t="s">
        <v>362</v>
      </c>
      <c r="G12" s="138">
        <v>38007</v>
      </c>
      <c r="H12" s="132" t="s">
        <v>456</v>
      </c>
      <c r="I12" s="669"/>
    </row>
    <row r="13" spans="1:9" s="531" customFormat="1" ht="37.5" customHeight="1" thickBot="1">
      <c r="A13" s="157"/>
      <c r="B13" s="670"/>
      <c r="C13" s="671"/>
      <c r="D13" s="672"/>
      <c r="E13" s="672"/>
      <c r="F13" s="673" t="s">
        <v>450</v>
      </c>
      <c r="G13" s="385">
        <f>SUM(G7:G12)</f>
        <v>118128.5</v>
      </c>
      <c r="H13" s="672"/>
      <c r="I13" s="674"/>
    </row>
    <row r="14" spans="1:9" s="531" customFormat="1" ht="12">
      <c r="A14" s="643" t="s">
        <v>538</v>
      </c>
      <c r="B14" s="644"/>
      <c r="C14" s="644"/>
      <c r="D14" s="644"/>
      <c r="E14" s="393"/>
      <c r="F14" s="393"/>
      <c r="G14" s="393"/>
      <c r="H14" s="393"/>
      <c r="I14" s="394"/>
    </row>
    <row r="15" spans="1:9" s="531" customFormat="1" ht="37.5" customHeight="1">
      <c r="A15" s="395" t="s">
        <v>445</v>
      </c>
      <c r="B15" s="400" t="s">
        <v>539</v>
      </c>
      <c r="C15" s="401"/>
      <c r="D15" s="401" t="s">
        <v>540</v>
      </c>
      <c r="E15" s="396">
        <v>2014</v>
      </c>
      <c r="F15" s="397" t="s">
        <v>541</v>
      </c>
      <c r="G15" s="398">
        <v>52000</v>
      </c>
      <c r="H15" s="397" t="s">
        <v>456</v>
      </c>
      <c r="I15" s="403" t="s">
        <v>25</v>
      </c>
    </row>
    <row r="16" spans="1:9" s="531" customFormat="1" ht="37.5" customHeight="1" thickBot="1">
      <c r="A16" s="392"/>
      <c r="B16" s="675"/>
      <c r="C16" s="676"/>
      <c r="D16" s="677"/>
      <c r="E16" s="677"/>
      <c r="F16" s="673" t="s">
        <v>450</v>
      </c>
      <c r="G16" s="385">
        <f>SUM(G15:G15)</f>
        <v>52000</v>
      </c>
      <c r="H16" s="677"/>
      <c r="I16" s="678"/>
    </row>
    <row r="17" spans="1:9" ht="12">
      <c r="A17" s="643" t="s">
        <v>542</v>
      </c>
      <c r="B17" s="644"/>
      <c r="C17" s="644"/>
      <c r="D17" s="644"/>
      <c r="E17" s="393"/>
      <c r="F17" s="393"/>
      <c r="G17" s="393"/>
      <c r="H17" s="393"/>
      <c r="I17" s="394"/>
    </row>
    <row r="18" spans="1:9" ht="37.5" customHeight="1">
      <c r="A18" s="395" t="s">
        <v>445</v>
      </c>
      <c r="B18" s="400" t="s">
        <v>543</v>
      </c>
      <c r="C18" s="401"/>
      <c r="D18" s="401"/>
      <c r="E18" s="396">
        <v>2014</v>
      </c>
      <c r="F18" s="397"/>
      <c r="G18" s="398">
        <v>221909.43</v>
      </c>
      <c r="H18" s="397" t="s">
        <v>456</v>
      </c>
      <c r="I18" s="402" t="s">
        <v>544</v>
      </c>
    </row>
    <row r="19" spans="1:9" s="531" customFormat="1" ht="37.5" customHeight="1" thickBot="1">
      <c r="A19" s="157"/>
      <c r="B19" s="670"/>
      <c r="C19" s="671"/>
      <c r="D19" s="672"/>
      <c r="E19" s="672"/>
      <c r="F19" s="673" t="s">
        <v>450</v>
      </c>
      <c r="G19" s="385">
        <f>SUM(G18:G18)</f>
        <v>221909.43</v>
      </c>
      <c r="H19" s="672"/>
      <c r="I19" s="674"/>
    </row>
    <row r="20" spans="1:9" ht="12">
      <c r="A20" s="643" t="s">
        <v>381</v>
      </c>
      <c r="B20" s="644"/>
      <c r="C20" s="644"/>
      <c r="D20" s="644"/>
      <c r="E20" s="393"/>
      <c r="F20" s="393"/>
      <c r="G20" s="393"/>
      <c r="H20" s="393"/>
      <c r="I20" s="394"/>
    </row>
    <row r="21" spans="1:9" ht="37.5" customHeight="1">
      <c r="A21" s="404">
        <v>1</v>
      </c>
      <c r="B21" s="144" t="s">
        <v>706</v>
      </c>
      <c r="C21" s="145" t="s">
        <v>707</v>
      </c>
      <c r="D21" s="146" t="s">
        <v>391</v>
      </c>
      <c r="E21" s="147">
        <v>2018</v>
      </c>
      <c r="F21" s="679" t="s">
        <v>708</v>
      </c>
      <c r="G21" s="679">
        <v>1299</v>
      </c>
      <c r="H21" s="132" t="s">
        <v>456</v>
      </c>
      <c r="I21" s="680" t="s">
        <v>709</v>
      </c>
    </row>
    <row r="22" spans="1:9" ht="37.5" customHeight="1">
      <c r="A22" s="404">
        <v>2</v>
      </c>
      <c r="B22" s="144" t="s">
        <v>710</v>
      </c>
      <c r="C22" s="145" t="s">
        <v>711</v>
      </c>
      <c r="D22" s="146" t="s">
        <v>391</v>
      </c>
      <c r="E22" s="147" t="s">
        <v>712</v>
      </c>
      <c r="F22" s="679" t="s">
        <v>713</v>
      </c>
      <c r="G22" s="679">
        <v>1607</v>
      </c>
      <c r="H22" s="132" t="s">
        <v>456</v>
      </c>
      <c r="I22" s="680" t="s">
        <v>709</v>
      </c>
    </row>
    <row r="23" spans="1:9" ht="37.5" customHeight="1">
      <c r="A23" s="404">
        <v>3</v>
      </c>
      <c r="B23" s="144" t="s">
        <v>714</v>
      </c>
      <c r="C23" s="145" t="s">
        <v>715</v>
      </c>
      <c r="D23" s="146" t="s">
        <v>391</v>
      </c>
      <c r="E23" s="147" t="s">
        <v>712</v>
      </c>
      <c r="F23" s="679" t="s">
        <v>708</v>
      </c>
      <c r="G23" s="679">
        <v>2098.99</v>
      </c>
      <c r="H23" s="132" t="s">
        <v>456</v>
      </c>
      <c r="I23" s="680" t="s">
        <v>709</v>
      </c>
    </row>
    <row r="24" spans="1:9" ht="37.5" customHeight="1">
      <c r="A24" s="404">
        <v>4</v>
      </c>
      <c r="B24" s="148" t="s">
        <v>716</v>
      </c>
      <c r="C24" s="145" t="s">
        <v>717</v>
      </c>
      <c r="D24" s="146" t="s">
        <v>391</v>
      </c>
      <c r="E24" s="149" t="s">
        <v>712</v>
      </c>
      <c r="F24" s="681" t="s">
        <v>718</v>
      </c>
      <c r="G24" s="681">
        <v>1040</v>
      </c>
      <c r="H24" s="132" t="s">
        <v>456</v>
      </c>
      <c r="I24" s="680" t="s">
        <v>709</v>
      </c>
    </row>
    <row r="25" spans="1:9" ht="37.5" customHeight="1">
      <c r="A25" s="404">
        <v>5</v>
      </c>
      <c r="B25" s="148" t="s">
        <v>716</v>
      </c>
      <c r="C25" s="145" t="s">
        <v>717</v>
      </c>
      <c r="D25" s="146" t="s">
        <v>391</v>
      </c>
      <c r="E25" s="149" t="s">
        <v>712</v>
      </c>
      <c r="F25" s="681" t="s">
        <v>718</v>
      </c>
      <c r="G25" s="681">
        <v>1040</v>
      </c>
      <c r="H25" s="132" t="s">
        <v>456</v>
      </c>
      <c r="I25" s="680" t="s">
        <v>709</v>
      </c>
    </row>
    <row r="26" spans="1:9" ht="37.5" customHeight="1">
      <c r="A26" s="404">
        <v>6</v>
      </c>
      <c r="B26" s="148" t="s">
        <v>719</v>
      </c>
      <c r="C26" s="145" t="s">
        <v>720</v>
      </c>
      <c r="D26" s="146" t="s">
        <v>391</v>
      </c>
      <c r="E26" s="149" t="s">
        <v>712</v>
      </c>
      <c r="F26" s="681" t="s">
        <v>721</v>
      </c>
      <c r="G26" s="681">
        <v>1549</v>
      </c>
      <c r="H26" s="132" t="s">
        <v>456</v>
      </c>
      <c r="I26" s="680" t="s">
        <v>709</v>
      </c>
    </row>
    <row r="27" spans="1:9" ht="37.5" customHeight="1">
      <c r="A27" s="404">
        <v>7</v>
      </c>
      <c r="B27" s="144" t="s">
        <v>722</v>
      </c>
      <c r="C27" s="145" t="s">
        <v>723</v>
      </c>
      <c r="D27" s="146" t="s">
        <v>724</v>
      </c>
      <c r="E27" s="147" t="s">
        <v>712</v>
      </c>
      <c r="F27" s="679" t="s">
        <v>725</v>
      </c>
      <c r="G27" s="679">
        <v>3960</v>
      </c>
      <c r="H27" s="132" t="s">
        <v>456</v>
      </c>
      <c r="I27" s="680" t="s">
        <v>709</v>
      </c>
    </row>
    <row r="28" spans="1:9" ht="37.5" customHeight="1">
      <c r="A28" s="404">
        <v>8</v>
      </c>
      <c r="B28" s="156" t="s">
        <v>829</v>
      </c>
      <c r="C28" s="145" t="s">
        <v>830</v>
      </c>
      <c r="D28" s="146" t="s">
        <v>831</v>
      </c>
      <c r="E28" s="147" t="s">
        <v>832</v>
      </c>
      <c r="F28" s="682" t="s">
        <v>833</v>
      </c>
      <c r="G28" s="682">
        <v>949</v>
      </c>
      <c r="H28" s="132" t="s">
        <v>456</v>
      </c>
      <c r="I28" s="683" t="s">
        <v>709</v>
      </c>
    </row>
    <row r="29" spans="1:9" s="531" customFormat="1" ht="37.5" customHeight="1" thickBot="1">
      <c r="A29" s="392"/>
      <c r="B29" s="675"/>
      <c r="C29" s="676"/>
      <c r="D29" s="677"/>
      <c r="E29" s="677"/>
      <c r="F29" s="662" t="s">
        <v>450</v>
      </c>
      <c r="G29" s="391">
        <f>SUM(G21:G28)</f>
        <v>13542.99</v>
      </c>
      <c r="H29" s="677"/>
      <c r="I29" s="678"/>
    </row>
    <row r="30" spans="1:9" ht="12">
      <c r="A30" s="643" t="s">
        <v>434</v>
      </c>
      <c r="B30" s="644"/>
      <c r="C30" s="644"/>
      <c r="D30" s="644"/>
      <c r="E30" s="393"/>
      <c r="F30" s="393"/>
      <c r="G30" s="393"/>
      <c r="H30" s="393"/>
      <c r="I30" s="394"/>
    </row>
    <row r="31" spans="1:9" ht="37.5" customHeight="1">
      <c r="A31" s="137" t="s">
        <v>445</v>
      </c>
      <c r="B31" s="156" t="s">
        <v>822</v>
      </c>
      <c r="C31" s="145"/>
      <c r="D31" s="146"/>
      <c r="E31" s="147" t="s">
        <v>823</v>
      </c>
      <c r="F31" s="682"/>
      <c r="G31" s="682">
        <v>6058.54</v>
      </c>
      <c r="H31" s="132" t="s">
        <v>456</v>
      </c>
      <c r="I31" s="683" t="s">
        <v>824</v>
      </c>
    </row>
    <row r="32" spans="1:9" ht="37.5" customHeight="1">
      <c r="A32" s="137" t="s">
        <v>18</v>
      </c>
      <c r="B32" s="156" t="s">
        <v>822</v>
      </c>
      <c r="C32" s="145"/>
      <c r="D32" s="146"/>
      <c r="E32" s="147" t="s">
        <v>825</v>
      </c>
      <c r="F32" s="682"/>
      <c r="G32" s="682">
        <v>9099</v>
      </c>
      <c r="H32" s="132" t="s">
        <v>456</v>
      </c>
      <c r="I32" s="683" t="s">
        <v>826</v>
      </c>
    </row>
    <row r="33" spans="1:9" ht="37.5" customHeight="1">
      <c r="A33" s="137" t="s">
        <v>458</v>
      </c>
      <c r="B33" s="156" t="s">
        <v>827</v>
      </c>
      <c r="C33" s="145"/>
      <c r="D33" s="146"/>
      <c r="E33" s="147" t="s">
        <v>712</v>
      </c>
      <c r="F33" s="682"/>
      <c r="G33" s="682">
        <v>90774</v>
      </c>
      <c r="H33" s="132" t="s">
        <v>456</v>
      </c>
      <c r="I33" s="683" t="s">
        <v>824</v>
      </c>
    </row>
    <row r="34" spans="1:9" s="531" customFormat="1" ht="37.5" customHeight="1" thickBot="1">
      <c r="A34" s="392"/>
      <c r="B34" s="675"/>
      <c r="C34" s="676"/>
      <c r="D34" s="677"/>
      <c r="E34" s="677"/>
      <c r="F34" s="662" t="s">
        <v>450</v>
      </c>
      <c r="G34" s="391">
        <f>SUM(G31:G33)</f>
        <v>105931.54000000001</v>
      </c>
      <c r="H34" s="677"/>
      <c r="I34" s="678"/>
    </row>
    <row r="35" ht="12.75" thickBot="1"/>
    <row r="36" spans="6:7" ht="37.5" customHeight="1" thickBot="1">
      <c r="F36" s="684" t="s">
        <v>661</v>
      </c>
      <c r="G36" s="685">
        <f>G34+G29+G19+G16+G13</f>
        <v>511512.46</v>
      </c>
    </row>
  </sheetData>
  <sheetProtection/>
  <mergeCells count="8">
    <mergeCell ref="A30:D30"/>
    <mergeCell ref="A20:D20"/>
    <mergeCell ref="A3:I3"/>
    <mergeCell ref="D5:I5"/>
    <mergeCell ref="A5:C5"/>
    <mergeCell ref="A6:D6"/>
    <mergeCell ref="A14:D14"/>
    <mergeCell ref="A17:D17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9.28125" style="3" customWidth="1"/>
    <col min="2" max="2" width="24.7109375" style="3" customWidth="1"/>
    <col min="3" max="3" width="16.28125" style="3" customWidth="1"/>
    <col min="4" max="4" width="18.421875" style="3" customWidth="1"/>
    <col min="5" max="5" width="18.28125" style="3" customWidth="1"/>
    <col min="6" max="16384" width="9.28125" style="3" customWidth="1"/>
  </cols>
  <sheetData>
    <row r="1" ht="13.5">
      <c r="A1" s="513" t="s">
        <v>1080</v>
      </c>
    </row>
    <row r="2" spans="1:3" s="405" customFormat="1" ht="15.75" customHeight="1">
      <c r="A2" s="629" t="s">
        <v>386</v>
      </c>
      <c r="B2" s="650"/>
      <c r="C2" s="650"/>
    </row>
    <row r="3" spans="1:5" s="6" customFormat="1" ht="12.75" thickBot="1">
      <c r="A3" s="406"/>
      <c r="B3" s="2" t="s">
        <v>594</v>
      </c>
      <c r="C3" s="406"/>
      <c r="D3" s="406"/>
      <c r="E3" s="406"/>
    </row>
    <row r="4" spans="1:5" s="6" customFormat="1" ht="21" customHeight="1">
      <c r="A4" s="407" t="s">
        <v>595</v>
      </c>
      <c r="B4" s="408"/>
      <c r="C4" s="408"/>
      <c r="D4" s="408"/>
      <c r="E4" s="409"/>
    </row>
    <row r="5" spans="1:5" s="6" customFormat="1" ht="24" customHeight="1">
      <c r="A5" s="410" t="s">
        <v>366</v>
      </c>
      <c r="B5" s="105" t="s">
        <v>596</v>
      </c>
      <c r="C5" s="106" t="s">
        <v>597</v>
      </c>
      <c r="D5" s="107"/>
      <c r="E5" s="411" t="s">
        <v>598</v>
      </c>
    </row>
    <row r="6" spans="1:5" s="6" customFormat="1" ht="48.75" customHeight="1">
      <c r="A6" s="412"/>
      <c r="B6" s="108"/>
      <c r="C6" s="109" t="s">
        <v>599</v>
      </c>
      <c r="D6" s="109" t="s">
        <v>600</v>
      </c>
      <c r="E6" s="413"/>
    </row>
    <row r="7" spans="1:5" ht="17.25" customHeight="1">
      <c r="A7" s="414">
        <v>1</v>
      </c>
      <c r="B7" s="7" t="s">
        <v>48</v>
      </c>
      <c r="C7" s="7">
        <v>75</v>
      </c>
      <c r="D7" s="7">
        <v>30</v>
      </c>
      <c r="E7" s="415">
        <v>105</v>
      </c>
    </row>
    <row r="8" spans="1:5" ht="17.25" customHeight="1">
      <c r="A8" s="414">
        <v>2</v>
      </c>
      <c r="B8" s="7" t="s">
        <v>56</v>
      </c>
      <c r="C8" s="7"/>
      <c r="D8" s="7"/>
      <c r="E8" s="415"/>
    </row>
    <row r="9" spans="1:5" ht="16.5" customHeight="1">
      <c r="A9" s="414">
        <v>3</v>
      </c>
      <c r="B9" s="7" t="s">
        <v>1</v>
      </c>
      <c r="C9" s="7">
        <v>50</v>
      </c>
      <c r="D9" s="7">
        <v>13</v>
      </c>
      <c r="E9" s="415"/>
    </row>
    <row r="10" spans="1:5" ht="12">
      <c r="A10" s="414">
        <v>4</v>
      </c>
      <c r="B10" s="7" t="s">
        <v>53</v>
      </c>
      <c r="C10" s="7"/>
      <c r="D10" s="7"/>
      <c r="E10" s="415"/>
    </row>
    <row r="11" spans="1:5" ht="12">
      <c r="A11" s="414">
        <v>5</v>
      </c>
      <c r="B11" s="7" t="s">
        <v>16</v>
      </c>
      <c r="C11" s="7">
        <v>41</v>
      </c>
      <c r="D11" s="7"/>
      <c r="E11" s="415">
        <v>41</v>
      </c>
    </row>
    <row r="12" spans="1:5" ht="12">
      <c r="A12" s="414">
        <v>6</v>
      </c>
      <c r="B12" s="110" t="s">
        <v>175</v>
      </c>
      <c r="C12" s="7">
        <v>22</v>
      </c>
      <c r="D12" s="7"/>
      <c r="E12" s="415">
        <v>22</v>
      </c>
    </row>
    <row r="13" spans="1:5" ht="12">
      <c r="A13" s="414">
        <v>7</v>
      </c>
      <c r="B13" s="7" t="s">
        <v>25</v>
      </c>
      <c r="C13" s="7">
        <v>36</v>
      </c>
      <c r="D13" s="7"/>
      <c r="E13" s="415">
        <v>36</v>
      </c>
    </row>
    <row r="14" spans="1:5" ht="12.75" thickBot="1">
      <c r="A14" s="416">
        <v>8</v>
      </c>
      <c r="B14" s="417" t="s">
        <v>601</v>
      </c>
      <c r="C14" s="417">
        <v>35</v>
      </c>
      <c r="D14" s="417"/>
      <c r="E14" s="418">
        <v>35</v>
      </c>
    </row>
    <row r="15" spans="1:5" ht="12">
      <c r="A15" s="1"/>
      <c r="B15" s="1"/>
      <c r="C15" s="1"/>
      <c r="D15" s="1"/>
      <c r="E15" s="1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Donoria</dc:creator>
  <cp:keywords/>
  <dc:description/>
  <cp:lastModifiedBy>Adam Chojna</cp:lastModifiedBy>
  <cp:lastPrinted>2018-12-12T14:25:43Z</cp:lastPrinted>
  <dcterms:created xsi:type="dcterms:W3CDTF">2012-07-09T08:25:35Z</dcterms:created>
  <dcterms:modified xsi:type="dcterms:W3CDTF">2020-11-10T08:32:45Z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